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055" tabRatio="740" activeTab="9"/>
  </bookViews>
  <sheets>
    <sheet name="02.09.2023" sheetId="161" r:id="rId1"/>
    <sheet name="01.10.23" sheetId="183" r:id="rId2"/>
    <sheet name="02.10.23" sheetId="184" r:id="rId3"/>
    <sheet name="03.10.23" sheetId="185" r:id="rId4"/>
    <sheet name="04.10.23" sheetId="186" r:id="rId5"/>
    <sheet name="05.10.23" sheetId="187" r:id="rId6"/>
    <sheet name="07.10.23" sheetId="188" r:id="rId7"/>
    <sheet name="08.10.23" sheetId="189" r:id="rId8"/>
    <sheet name="09.10.23" sheetId="190" r:id="rId9"/>
    <sheet name="10.10.23" sheetId="191" r:id="rId10"/>
  </sheets>
  <definedNames>
    <definedName name="_xlnm.Print_Area" localSheetId="1">'01.10.23'!$A$1:$N$100</definedName>
    <definedName name="_xlnm.Print_Area" localSheetId="0">'02.09.2023'!$A$1:$N$99</definedName>
    <definedName name="_xlnm.Print_Area" localSheetId="2">'02.10.23'!$A$1:$N$100</definedName>
    <definedName name="_xlnm.Print_Area" localSheetId="3">'03.10.23'!$A$1:$N$100</definedName>
    <definedName name="_xlnm.Print_Area" localSheetId="4">'04.10.23'!$A$1:$N$100</definedName>
    <definedName name="_xlnm.Print_Area" localSheetId="5">'05.10.23'!$A$1:$N$100</definedName>
    <definedName name="_xlnm.Print_Area" localSheetId="6">'07.10.23'!$A$1:$N$100</definedName>
    <definedName name="_xlnm.Print_Area" localSheetId="7">'08.10.23'!$A$1:$N$100</definedName>
    <definedName name="_xlnm.Print_Area" localSheetId="8">'09.10.23'!$A$1:$N$100</definedName>
    <definedName name="_xlnm.Print_Area" localSheetId="9">'10.10.23'!$A$1:$N$100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0" i="191" l="1"/>
  <c r="E110" i="191"/>
  <c r="D110" i="191"/>
  <c r="C110" i="191"/>
  <c r="E100" i="191"/>
  <c r="D100" i="191"/>
  <c r="C100" i="191"/>
  <c r="G99" i="191"/>
  <c r="F99" i="191"/>
  <c r="G98" i="191"/>
  <c r="F98" i="191"/>
  <c r="G97" i="191"/>
  <c r="F97" i="191"/>
  <c r="G96" i="191"/>
  <c r="F96" i="191"/>
  <c r="G95" i="191"/>
  <c r="F95" i="191"/>
  <c r="F94" i="191"/>
  <c r="F93" i="191"/>
  <c r="F92" i="191"/>
  <c r="F100" i="191" s="1"/>
  <c r="E90" i="191"/>
  <c r="D90" i="191"/>
  <c r="C90" i="191"/>
  <c r="G89" i="191"/>
  <c r="F89" i="191"/>
  <c r="G88" i="191"/>
  <c r="F88" i="191"/>
  <c r="G87" i="191"/>
  <c r="F87" i="191"/>
  <c r="G86" i="191"/>
  <c r="F86" i="191"/>
  <c r="G85" i="191"/>
  <c r="F85" i="191"/>
  <c r="F90" i="191" s="1"/>
  <c r="F84" i="191"/>
  <c r="F83" i="191"/>
  <c r="F82" i="191"/>
  <c r="E80" i="191"/>
  <c r="D80" i="191"/>
  <c r="C80" i="191"/>
  <c r="G79" i="191"/>
  <c r="F79" i="191"/>
  <c r="G78" i="191"/>
  <c r="F78" i="191"/>
  <c r="M77" i="191"/>
  <c r="G77" i="191"/>
  <c r="F77" i="191"/>
  <c r="M76" i="191"/>
  <c r="G76" i="191"/>
  <c r="F76" i="191"/>
  <c r="M75" i="191"/>
  <c r="G75" i="191"/>
  <c r="F75" i="191"/>
  <c r="M74" i="191"/>
  <c r="G74" i="191"/>
  <c r="F74" i="191"/>
  <c r="G73" i="191"/>
  <c r="F73" i="191"/>
  <c r="F80" i="191" s="1"/>
  <c r="G72" i="191"/>
  <c r="G80" i="191" s="1"/>
  <c r="F72" i="191"/>
  <c r="E70" i="191"/>
  <c r="D70" i="191"/>
  <c r="C70" i="191"/>
  <c r="N69" i="191"/>
  <c r="G69" i="191"/>
  <c r="F69" i="191"/>
  <c r="N77" i="191" s="1"/>
  <c r="G68" i="191"/>
  <c r="F68" i="191"/>
  <c r="G67" i="191"/>
  <c r="F67" i="191"/>
  <c r="G66" i="191"/>
  <c r="F66" i="191"/>
  <c r="G65" i="191"/>
  <c r="F65" i="191"/>
  <c r="G64" i="191"/>
  <c r="F64" i="191"/>
  <c r="G63" i="191"/>
  <c r="F63" i="191"/>
  <c r="N62" i="191"/>
  <c r="G62" i="191"/>
  <c r="F62" i="191"/>
  <c r="J60" i="191"/>
  <c r="E60" i="191"/>
  <c r="D60" i="191"/>
  <c r="C60" i="191"/>
  <c r="G59" i="191"/>
  <c r="F59" i="191"/>
  <c r="G58" i="191"/>
  <c r="F58" i="191"/>
  <c r="G57" i="191"/>
  <c r="F57" i="191"/>
  <c r="G56" i="191"/>
  <c r="F56" i="191"/>
  <c r="G55" i="191"/>
  <c r="F55" i="191"/>
  <c r="G54" i="191"/>
  <c r="F54" i="191"/>
  <c r="G53" i="191"/>
  <c r="F53" i="191"/>
  <c r="G52" i="191"/>
  <c r="F52" i="191"/>
  <c r="G51" i="191"/>
  <c r="F51" i="191"/>
  <c r="P49" i="191"/>
  <c r="E49" i="191"/>
  <c r="D49" i="191"/>
  <c r="G49" i="191" s="1"/>
  <c r="C49" i="191"/>
  <c r="P48" i="191"/>
  <c r="G48" i="191"/>
  <c r="F48" i="191"/>
  <c r="P47" i="191"/>
  <c r="G47" i="191"/>
  <c r="F47" i="191"/>
  <c r="G46" i="191"/>
  <c r="F46" i="191"/>
  <c r="G45" i="191"/>
  <c r="F45" i="191"/>
  <c r="G44" i="191"/>
  <c r="F44" i="191"/>
  <c r="G43" i="191"/>
  <c r="F43" i="191"/>
  <c r="G42" i="191"/>
  <c r="F42" i="191"/>
  <c r="G41" i="191"/>
  <c r="F41" i="191"/>
  <c r="N40" i="191"/>
  <c r="M40" i="191"/>
  <c r="L40" i="191"/>
  <c r="K40" i="191"/>
  <c r="J40" i="191"/>
  <c r="G40" i="191"/>
  <c r="F40" i="191"/>
  <c r="N39" i="191"/>
  <c r="M39" i="191"/>
  <c r="G39" i="191"/>
  <c r="F39" i="191"/>
  <c r="N38" i="191"/>
  <c r="M38" i="191"/>
  <c r="G38" i="191"/>
  <c r="F38" i="191"/>
  <c r="N37" i="191"/>
  <c r="M37" i="191"/>
  <c r="G37" i="191"/>
  <c r="F37" i="191"/>
  <c r="G36" i="191"/>
  <c r="F36" i="191"/>
  <c r="L35" i="191"/>
  <c r="K35" i="191"/>
  <c r="J35" i="191"/>
  <c r="N35" i="191" s="1"/>
  <c r="G35" i="191"/>
  <c r="F35" i="191"/>
  <c r="N34" i="191"/>
  <c r="M34" i="191"/>
  <c r="G34" i="191"/>
  <c r="F34" i="191"/>
  <c r="N33" i="191"/>
  <c r="M33" i="191"/>
  <c r="G33" i="191"/>
  <c r="F33" i="191"/>
  <c r="N32" i="191"/>
  <c r="M32" i="191"/>
  <c r="N31" i="191"/>
  <c r="M31" i="191"/>
  <c r="G31" i="191"/>
  <c r="F31" i="191"/>
  <c r="N30" i="191"/>
  <c r="M30" i="191"/>
  <c r="M35" i="191" s="1"/>
  <c r="E29" i="191"/>
  <c r="D29" i="191"/>
  <c r="C29" i="191"/>
  <c r="G29" i="191" s="1"/>
  <c r="N28" i="191"/>
  <c r="L28" i="191"/>
  <c r="K28" i="191"/>
  <c r="J28" i="191"/>
  <c r="G28" i="191"/>
  <c r="F28" i="191"/>
  <c r="N27" i="191"/>
  <c r="M27" i="191"/>
  <c r="G27" i="191"/>
  <c r="F27" i="191"/>
  <c r="N26" i="191"/>
  <c r="M26" i="191"/>
  <c r="G26" i="191"/>
  <c r="F26" i="191"/>
  <c r="N25" i="191"/>
  <c r="M25" i="191"/>
  <c r="M28" i="191" s="1"/>
  <c r="G25" i="191"/>
  <c r="F25" i="191"/>
  <c r="G24" i="191"/>
  <c r="F24" i="191"/>
  <c r="L23" i="191"/>
  <c r="K23" i="191"/>
  <c r="J23" i="191"/>
  <c r="G23" i="191"/>
  <c r="F23" i="191"/>
  <c r="N22" i="191"/>
  <c r="M22" i="191"/>
  <c r="G22" i="191"/>
  <c r="F22" i="191"/>
  <c r="N21" i="191"/>
  <c r="M21" i="191"/>
  <c r="M23" i="191" s="1"/>
  <c r="G21" i="191"/>
  <c r="F21" i="191"/>
  <c r="N20" i="191"/>
  <c r="N23" i="191" s="1"/>
  <c r="M20" i="191"/>
  <c r="G20" i="191"/>
  <c r="F20" i="191"/>
  <c r="G19" i="191"/>
  <c r="F19" i="191"/>
  <c r="N18" i="191"/>
  <c r="L18" i="191"/>
  <c r="J61" i="191" s="1"/>
  <c r="K18" i="191"/>
  <c r="J18" i="191"/>
  <c r="G18" i="191"/>
  <c r="F18" i="191"/>
  <c r="M17" i="191"/>
  <c r="G17" i="191"/>
  <c r="F17" i="191"/>
  <c r="M16" i="191"/>
  <c r="M18" i="191" s="1"/>
  <c r="M15" i="191"/>
  <c r="G15" i="191"/>
  <c r="F15" i="191"/>
  <c r="G14" i="191"/>
  <c r="F14" i="191"/>
  <c r="L13" i="191"/>
  <c r="K13" i="191"/>
  <c r="J13" i="191"/>
  <c r="N12" i="191"/>
  <c r="M12" i="191"/>
  <c r="F12" i="191"/>
  <c r="E12" i="191"/>
  <c r="D12" i="191"/>
  <c r="C12" i="191"/>
  <c r="G12" i="191" s="1"/>
  <c r="N11" i="191"/>
  <c r="M11" i="191"/>
  <c r="G11" i="191"/>
  <c r="F11" i="191"/>
  <c r="N10" i="191"/>
  <c r="M10" i="191"/>
  <c r="G10" i="191"/>
  <c r="F10" i="191"/>
  <c r="N9" i="191"/>
  <c r="M9" i="191"/>
  <c r="G9" i="191"/>
  <c r="F9" i="191"/>
  <c r="N8" i="191"/>
  <c r="M8" i="191"/>
  <c r="G8" i="191"/>
  <c r="F8" i="191"/>
  <c r="N7" i="191"/>
  <c r="M7" i="191"/>
  <c r="G7" i="191"/>
  <c r="F7" i="191"/>
  <c r="N6" i="191"/>
  <c r="M6" i="191"/>
  <c r="G6" i="191"/>
  <c r="F6" i="191"/>
  <c r="N5" i="191"/>
  <c r="N13" i="191" s="1"/>
  <c r="M5" i="191"/>
  <c r="M13" i="191" s="1"/>
  <c r="G5" i="191"/>
  <c r="F5" i="191"/>
  <c r="J62" i="191" l="1"/>
  <c r="L66" i="191"/>
  <c r="N70" i="191" s="1"/>
  <c r="F60" i="191"/>
  <c r="N76" i="191"/>
  <c r="N74" i="191"/>
  <c r="F49" i="191"/>
  <c r="G60" i="191"/>
  <c r="F29" i="191"/>
  <c r="F70" i="191"/>
  <c r="G70" i="191"/>
  <c r="K66" i="191"/>
  <c r="M66" i="191"/>
  <c r="N75" i="191"/>
  <c r="J66" i="191"/>
  <c r="P50" i="191"/>
  <c r="F110" i="190"/>
  <c r="E110" i="190"/>
  <c r="D110" i="190"/>
  <c r="C110" i="190"/>
  <c r="E100" i="190"/>
  <c r="D100" i="190"/>
  <c r="C100" i="190"/>
  <c r="G99" i="190"/>
  <c r="F99" i="190"/>
  <c r="G98" i="190"/>
  <c r="F98" i="190"/>
  <c r="G97" i="190"/>
  <c r="F97" i="190"/>
  <c r="G96" i="190"/>
  <c r="F96" i="190"/>
  <c r="G95" i="190"/>
  <c r="F95" i="190"/>
  <c r="F94" i="190"/>
  <c r="F93" i="190"/>
  <c r="F92" i="190"/>
  <c r="F100" i="190" s="1"/>
  <c r="E90" i="190"/>
  <c r="D90" i="190"/>
  <c r="C90" i="190"/>
  <c r="G89" i="190"/>
  <c r="F89" i="190"/>
  <c r="G88" i="190"/>
  <c r="F88" i="190"/>
  <c r="G87" i="190"/>
  <c r="F87" i="190"/>
  <c r="G86" i="190"/>
  <c r="F86" i="190"/>
  <c r="G85" i="190"/>
  <c r="F85" i="190"/>
  <c r="F90" i="190" s="1"/>
  <c r="F84" i="190"/>
  <c r="F83" i="190"/>
  <c r="F82" i="190"/>
  <c r="E80" i="190"/>
  <c r="D80" i="190"/>
  <c r="C80" i="190"/>
  <c r="G79" i="190"/>
  <c r="F79" i="190"/>
  <c r="G78" i="190"/>
  <c r="F78" i="190"/>
  <c r="M77" i="190"/>
  <c r="G77" i="190"/>
  <c r="F77" i="190"/>
  <c r="M76" i="190"/>
  <c r="G76" i="190"/>
  <c r="F76" i="190"/>
  <c r="M75" i="190"/>
  <c r="G75" i="190"/>
  <c r="F75" i="190"/>
  <c r="M74" i="190"/>
  <c r="G74" i="190"/>
  <c r="F74" i="190"/>
  <c r="G73" i="190"/>
  <c r="F73" i="190"/>
  <c r="F80" i="190" s="1"/>
  <c r="G72" i="190"/>
  <c r="G80" i="190" s="1"/>
  <c r="F72" i="190"/>
  <c r="E70" i="190"/>
  <c r="D70" i="190"/>
  <c r="C70" i="190"/>
  <c r="N69" i="190"/>
  <c r="G69" i="190"/>
  <c r="F69" i="190"/>
  <c r="N77" i="190" s="1"/>
  <c r="G68" i="190"/>
  <c r="F68" i="190"/>
  <c r="F70" i="190" s="1"/>
  <c r="G67" i="190"/>
  <c r="F67" i="190"/>
  <c r="G66" i="190"/>
  <c r="F66" i="190"/>
  <c r="G65" i="190"/>
  <c r="F65" i="190"/>
  <c r="G64" i="190"/>
  <c r="G70" i="190" s="1"/>
  <c r="F64" i="190"/>
  <c r="G63" i="190"/>
  <c r="F63" i="190"/>
  <c r="N62" i="190"/>
  <c r="G62" i="190"/>
  <c r="F62" i="190"/>
  <c r="J60" i="190"/>
  <c r="E60" i="190"/>
  <c r="D60" i="190"/>
  <c r="C60" i="190"/>
  <c r="G59" i="190"/>
  <c r="F59" i="190"/>
  <c r="G58" i="190"/>
  <c r="F58" i="190"/>
  <c r="G57" i="190"/>
  <c r="F57" i="190"/>
  <c r="G56" i="190"/>
  <c r="F56" i="190"/>
  <c r="N76" i="190" s="1"/>
  <c r="G55" i="190"/>
  <c r="F55" i="190"/>
  <c r="G54" i="190"/>
  <c r="F54" i="190"/>
  <c r="G53" i="190"/>
  <c r="F53" i="190"/>
  <c r="G52" i="190"/>
  <c r="F52" i="190"/>
  <c r="G51" i="190"/>
  <c r="G60" i="190" s="1"/>
  <c r="F51" i="190"/>
  <c r="P49" i="190"/>
  <c r="E49" i="190"/>
  <c r="D49" i="190"/>
  <c r="C49" i="190"/>
  <c r="G49" i="190" s="1"/>
  <c r="P48" i="190"/>
  <c r="G48" i="190"/>
  <c r="F48" i="190"/>
  <c r="P47" i="190"/>
  <c r="G47" i="190"/>
  <c r="F47" i="190"/>
  <c r="G46" i="190"/>
  <c r="F46" i="190"/>
  <c r="G45" i="190"/>
  <c r="F45" i="190"/>
  <c r="G44" i="190"/>
  <c r="F44" i="190"/>
  <c r="G43" i="190"/>
  <c r="F43" i="190"/>
  <c r="G42" i="190"/>
  <c r="F42" i="190"/>
  <c r="G41" i="190"/>
  <c r="F41" i="190"/>
  <c r="N40" i="190"/>
  <c r="M40" i="190"/>
  <c r="L40" i="190"/>
  <c r="K40" i="190"/>
  <c r="J40" i="190"/>
  <c r="G40" i="190"/>
  <c r="F40" i="190"/>
  <c r="N39" i="190"/>
  <c r="M39" i="190"/>
  <c r="G39" i="190"/>
  <c r="F39" i="190"/>
  <c r="N38" i="190"/>
  <c r="M38" i="190"/>
  <c r="G38" i="190"/>
  <c r="F38" i="190"/>
  <c r="N37" i="190"/>
  <c r="M37" i="190"/>
  <c r="G37" i="190"/>
  <c r="F37" i="190"/>
  <c r="G36" i="190"/>
  <c r="F36" i="190"/>
  <c r="L35" i="190"/>
  <c r="K35" i="190"/>
  <c r="J35" i="190"/>
  <c r="N35" i="190" s="1"/>
  <c r="G35" i="190"/>
  <c r="F35" i="190"/>
  <c r="N34" i="190"/>
  <c r="M34" i="190"/>
  <c r="G34" i="190"/>
  <c r="F34" i="190"/>
  <c r="N33" i="190"/>
  <c r="M33" i="190"/>
  <c r="G33" i="190"/>
  <c r="F33" i="190"/>
  <c r="N32" i="190"/>
  <c r="M32" i="190"/>
  <c r="N31" i="190"/>
  <c r="M31" i="190"/>
  <c r="G31" i="190"/>
  <c r="F31" i="190"/>
  <c r="F49" i="190" s="1"/>
  <c r="N30" i="190"/>
  <c r="M30" i="190"/>
  <c r="M35" i="190" s="1"/>
  <c r="E29" i="190"/>
  <c r="D29" i="190"/>
  <c r="C29" i="190"/>
  <c r="J66" i="190" s="1"/>
  <c r="N28" i="190"/>
  <c r="L28" i="190"/>
  <c r="K28" i="190"/>
  <c r="J28" i="190"/>
  <c r="G28" i="190"/>
  <c r="F28" i="190"/>
  <c r="N27" i="190"/>
  <c r="M27" i="190"/>
  <c r="G27" i="190"/>
  <c r="F27" i="190"/>
  <c r="N26" i="190"/>
  <c r="M26" i="190"/>
  <c r="G26" i="190"/>
  <c r="F26" i="190"/>
  <c r="N25" i="190"/>
  <c r="M25" i="190"/>
  <c r="M28" i="190" s="1"/>
  <c r="G25" i="190"/>
  <c r="F25" i="190"/>
  <c r="G24" i="190"/>
  <c r="F24" i="190"/>
  <c r="M23" i="190"/>
  <c r="L23" i="190"/>
  <c r="K23" i="190"/>
  <c r="J23" i="190"/>
  <c r="G23" i="190"/>
  <c r="F23" i="190"/>
  <c r="N22" i="190"/>
  <c r="M22" i="190"/>
  <c r="G22" i="190"/>
  <c r="F22" i="190"/>
  <c r="N21" i="190"/>
  <c r="M21" i="190"/>
  <c r="G21" i="190"/>
  <c r="F21" i="190"/>
  <c r="N20" i="190"/>
  <c r="N23" i="190" s="1"/>
  <c r="M20" i="190"/>
  <c r="G20" i="190"/>
  <c r="F20" i="190"/>
  <c r="G19" i="190"/>
  <c r="F19" i="190"/>
  <c r="N18" i="190"/>
  <c r="L18" i="190"/>
  <c r="J61" i="190" s="1"/>
  <c r="K18" i="190"/>
  <c r="J18" i="190"/>
  <c r="G18" i="190"/>
  <c r="F18" i="190"/>
  <c r="F29" i="190" s="1"/>
  <c r="M17" i="190"/>
  <c r="G17" i="190"/>
  <c r="F17" i="190"/>
  <c r="M16" i="190"/>
  <c r="M18" i="190" s="1"/>
  <c r="M15" i="190"/>
  <c r="G15" i="190"/>
  <c r="F15" i="190"/>
  <c r="G14" i="190"/>
  <c r="F14" i="190"/>
  <c r="L13" i="190"/>
  <c r="K13" i="190"/>
  <c r="J13" i="190"/>
  <c r="N12" i="190"/>
  <c r="M12" i="190"/>
  <c r="F12" i="190"/>
  <c r="E12" i="190"/>
  <c r="D12" i="190"/>
  <c r="K66" i="190" s="1"/>
  <c r="C12" i="190"/>
  <c r="G12" i="190" s="1"/>
  <c r="N11" i="190"/>
  <c r="M11" i="190"/>
  <c r="G11" i="190"/>
  <c r="F11" i="190"/>
  <c r="N10" i="190"/>
  <c r="M10" i="190"/>
  <c r="G10" i="190"/>
  <c r="F10" i="190"/>
  <c r="N9" i="190"/>
  <c r="M9" i="190"/>
  <c r="G9" i="190"/>
  <c r="F9" i="190"/>
  <c r="N8" i="190"/>
  <c r="M8" i="190"/>
  <c r="G8" i="190"/>
  <c r="F8" i="190"/>
  <c r="N7" i="190"/>
  <c r="M7" i="190"/>
  <c r="G7" i="190"/>
  <c r="F7" i="190"/>
  <c r="N6" i="190"/>
  <c r="M6" i="190"/>
  <c r="G6" i="190"/>
  <c r="F6" i="190"/>
  <c r="N5" i="190"/>
  <c r="N13" i="190" s="1"/>
  <c r="M5" i="190"/>
  <c r="M13" i="190" s="1"/>
  <c r="G5" i="190"/>
  <c r="F5" i="190"/>
  <c r="N80" i="191" l="1"/>
  <c r="P53" i="191"/>
  <c r="N66" i="191"/>
  <c r="L66" i="190"/>
  <c r="N70" i="190" s="1"/>
  <c r="F60" i="190"/>
  <c r="M66" i="190" s="1"/>
  <c r="N66" i="190" s="1"/>
  <c r="N74" i="190"/>
  <c r="J62" i="190"/>
  <c r="N80" i="190"/>
  <c r="G29" i="190"/>
  <c r="N75" i="190"/>
  <c r="P53" i="190" s="1"/>
  <c r="P50" i="190"/>
  <c r="F110" i="189"/>
  <c r="E110" i="189"/>
  <c r="D110" i="189"/>
  <c r="C110" i="189"/>
  <c r="E100" i="189"/>
  <c r="D100" i="189"/>
  <c r="C100" i="189"/>
  <c r="G99" i="189"/>
  <c r="F99" i="189"/>
  <c r="G98" i="189"/>
  <c r="F98" i="189"/>
  <c r="G97" i="189"/>
  <c r="F97" i="189"/>
  <c r="G96" i="189"/>
  <c r="F96" i="189"/>
  <c r="G95" i="189"/>
  <c r="F95" i="189"/>
  <c r="F94" i="189"/>
  <c r="F93" i="189"/>
  <c r="F92" i="189"/>
  <c r="F100" i="189" s="1"/>
  <c r="E90" i="189"/>
  <c r="D90" i="189"/>
  <c r="C90" i="189"/>
  <c r="G89" i="189"/>
  <c r="F89" i="189"/>
  <c r="G88" i="189"/>
  <c r="F88" i="189"/>
  <c r="G87" i="189"/>
  <c r="F87" i="189"/>
  <c r="G86" i="189"/>
  <c r="F86" i="189"/>
  <c r="G85" i="189"/>
  <c r="F85" i="189"/>
  <c r="F84" i="189"/>
  <c r="F83" i="189"/>
  <c r="F82" i="189"/>
  <c r="F90" i="189" s="1"/>
  <c r="E80" i="189"/>
  <c r="D80" i="189"/>
  <c r="C80" i="189"/>
  <c r="G79" i="189"/>
  <c r="F79" i="189"/>
  <c r="G78" i="189"/>
  <c r="F78" i="189"/>
  <c r="M77" i="189"/>
  <c r="G77" i="189"/>
  <c r="F77" i="189"/>
  <c r="M76" i="189"/>
  <c r="G76" i="189"/>
  <c r="F76" i="189"/>
  <c r="M75" i="189"/>
  <c r="G75" i="189"/>
  <c r="F75" i="189"/>
  <c r="M74" i="189"/>
  <c r="G74" i="189"/>
  <c r="F74" i="189"/>
  <c r="G73" i="189"/>
  <c r="F73" i="189"/>
  <c r="F80" i="189" s="1"/>
  <c r="G72" i="189"/>
  <c r="G80" i="189" s="1"/>
  <c r="F72" i="189"/>
  <c r="E70" i="189"/>
  <c r="D70" i="189"/>
  <c r="C70" i="189"/>
  <c r="N69" i="189"/>
  <c r="G69" i="189"/>
  <c r="F69" i="189"/>
  <c r="N77" i="189" s="1"/>
  <c r="G68" i="189"/>
  <c r="F68" i="189"/>
  <c r="F70" i="189" s="1"/>
  <c r="G67" i="189"/>
  <c r="F67" i="189"/>
  <c r="G66" i="189"/>
  <c r="F66" i="189"/>
  <c r="G65" i="189"/>
  <c r="F65" i="189"/>
  <c r="G64" i="189"/>
  <c r="G70" i="189" s="1"/>
  <c r="F64" i="189"/>
  <c r="G63" i="189"/>
  <c r="F63" i="189"/>
  <c r="N62" i="189"/>
  <c r="G62" i="189"/>
  <c r="F62" i="189"/>
  <c r="J60" i="189"/>
  <c r="J62" i="189" s="1"/>
  <c r="E60" i="189"/>
  <c r="D60" i="189"/>
  <c r="C60" i="189"/>
  <c r="G59" i="189"/>
  <c r="F59" i="189"/>
  <c r="G58" i="189"/>
  <c r="F58" i="189"/>
  <c r="G57" i="189"/>
  <c r="F57" i="189"/>
  <c r="G56" i="189"/>
  <c r="F56" i="189"/>
  <c r="N76" i="189" s="1"/>
  <c r="G55" i="189"/>
  <c r="F55" i="189"/>
  <c r="N75" i="189" s="1"/>
  <c r="G54" i="189"/>
  <c r="F54" i="189"/>
  <c r="G53" i="189"/>
  <c r="F53" i="189"/>
  <c r="G52" i="189"/>
  <c r="F52" i="189"/>
  <c r="F60" i="189" s="1"/>
  <c r="G51" i="189"/>
  <c r="G60" i="189" s="1"/>
  <c r="F51" i="189"/>
  <c r="P49" i="189"/>
  <c r="G49" i="189"/>
  <c r="E49" i="189"/>
  <c r="D49" i="189"/>
  <c r="C49" i="189"/>
  <c r="P48" i="189"/>
  <c r="G48" i="189"/>
  <c r="F48" i="189"/>
  <c r="P47" i="189"/>
  <c r="G47" i="189"/>
  <c r="F47" i="189"/>
  <c r="G46" i="189"/>
  <c r="F46" i="189"/>
  <c r="G45" i="189"/>
  <c r="F45" i="189"/>
  <c r="G44" i="189"/>
  <c r="F44" i="189"/>
  <c r="G43" i="189"/>
  <c r="F43" i="189"/>
  <c r="G42" i="189"/>
  <c r="F42" i="189"/>
  <c r="G41" i="189"/>
  <c r="F41" i="189"/>
  <c r="N40" i="189"/>
  <c r="M40" i="189"/>
  <c r="L40" i="189"/>
  <c r="K40" i="189"/>
  <c r="J40" i="189"/>
  <c r="G40" i="189"/>
  <c r="F40" i="189"/>
  <c r="N39" i="189"/>
  <c r="M39" i="189"/>
  <c r="G39" i="189"/>
  <c r="F39" i="189"/>
  <c r="N38" i="189"/>
  <c r="M38" i="189"/>
  <c r="G38" i="189"/>
  <c r="F38" i="189"/>
  <c r="N37" i="189"/>
  <c r="M37" i="189"/>
  <c r="G37" i="189"/>
  <c r="F37" i="189"/>
  <c r="G36" i="189"/>
  <c r="F36" i="189"/>
  <c r="L35" i="189"/>
  <c r="K35" i="189"/>
  <c r="J35" i="189"/>
  <c r="N35" i="189" s="1"/>
  <c r="G35" i="189"/>
  <c r="F35" i="189"/>
  <c r="N34" i="189"/>
  <c r="M34" i="189"/>
  <c r="G34" i="189"/>
  <c r="F34" i="189"/>
  <c r="N33" i="189"/>
  <c r="M33" i="189"/>
  <c r="G33" i="189"/>
  <c r="F33" i="189"/>
  <c r="N32" i="189"/>
  <c r="M32" i="189"/>
  <c r="N31" i="189"/>
  <c r="M31" i="189"/>
  <c r="G31" i="189"/>
  <c r="F31" i="189"/>
  <c r="F49" i="189" s="1"/>
  <c r="N30" i="189"/>
  <c r="M30" i="189"/>
  <c r="M35" i="189" s="1"/>
  <c r="E29" i="189"/>
  <c r="D29" i="189"/>
  <c r="C29" i="189"/>
  <c r="J66" i="189" s="1"/>
  <c r="N28" i="189"/>
  <c r="L28" i="189"/>
  <c r="K28" i="189"/>
  <c r="J28" i="189"/>
  <c r="G28" i="189"/>
  <c r="F28" i="189"/>
  <c r="N27" i="189"/>
  <c r="M27" i="189"/>
  <c r="G27" i="189"/>
  <c r="F27" i="189"/>
  <c r="N26" i="189"/>
  <c r="M26" i="189"/>
  <c r="G26" i="189"/>
  <c r="F26" i="189"/>
  <c r="N25" i="189"/>
  <c r="M25" i="189"/>
  <c r="M28" i="189" s="1"/>
  <c r="G25" i="189"/>
  <c r="F25" i="189"/>
  <c r="G24" i="189"/>
  <c r="F24" i="189"/>
  <c r="M23" i="189"/>
  <c r="L23" i="189"/>
  <c r="K23" i="189"/>
  <c r="J23" i="189"/>
  <c r="G23" i="189"/>
  <c r="F23" i="189"/>
  <c r="N22" i="189"/>
  <c r="M22" i="189"/>
  <c r="G22" i="189"/>
  <c r="F22" i="189"/>
  <c r="N21" i="189"/>
  <c r="M21" i="189"/>
  <c r="G21" i="189"/>
  <c r="F21" i="189"/>
  <c r="N20" i="189"/>
  <c r="N23" i="189" s="1"/>
  <c r="M20" i="189"/>
  <c r="G20" i="189"/>
  <c r="F20" i="189"/>
  <c r="G19" i="189"/>
  <c r="F19" i="189"/>
  <c r="N18" i="189"/>
  <c r="L18" i="189"/>
  <c r="J61" i="189" s="1"/>
  <c r="K18" i="189"/>
  <c r="J18" i="189"/>
  <c r="G18" i="189"/>
  <c r="F18" i="189"/>
  <c r="F29" i="189" s="1"/>
  <c r="M17" i="189"/>
  <c r="G17" i="189"/>
  <c r="F17" i="189"/>
  <c r="M16" i="189"/>
  <c r="M18" i="189" s="1"/>
  <c r="M15" i="189"/>
  <c r="G15" i="189"/>
  <c r="F15" i="189"/>
  <c r="G14" i="189"/>
  <c r="F14" i="189"/>
  <c r="L13" i="189"/>
  <c r="K13" i="189"/>
  <c r="J13" i="189"/>
  <c r="N12" i="189"/>
  <c r="M12" i="189"/>
  <c r="F12" i="189"/>
  <c r="E12" i="189"/>
  <c r="D12" i="189"/>
  <c r="P50" i="189" s="1"/>
  <c r="C12" i="189"/>
  <c r="G12" i="189" s="1"/>
  <c r="N11" i="189"/>
  <c r="M11" i="189"/>
  <c r="G11" i="189"/>
  <c r="F11" i="189"/>
  <c r="N10" i="189"/>
  <c r="M10" i="189"/>
  <c r="G10" i="189"/>
  <c r="F10" i="189"/>
  <c r="N9" i="189"/>
  <c r="M9" i="189"/>
  <c r="G9" i="189"/>
  <c r="F9" i="189"/>
  <c r="N8" i="189"/>
  <c r="M8" i="189"/>
  <c r="G8" i="189"/>
  <c r="F8" i="189"/>
  <c r="N7" i="189"/>
  <c r="M7" i="189"/>
  <c r="G7" i="189"/>
  <c r="F7" i="189"/>
  <c r="N6" i="189"/>
  <c r="M6" i="189"/>
  <c r="G6" i="189"/>
  <c r="F6" i="189"/>
  <c r="N5" i="189"/>
  <c r="N13" i="189" s="1"/>
  <c r="M5" i="189"/>
  <c r="M13" i="189" s="1"/>
  <c r="G5" i="189"/>
  <c r="F5" i="189"/>
  <c r="L66" i="189" l="1"/>
  <c r="N80" i="189" s="1"/>
  <c r="N74" i="189"/>
  <c r="P53" i="189" s="1"/>
  <c r="N70" i="189"/>
  <c r="M66" i="189"/>
  <c r="N66" i="189" s="1"/>
  <c r="G29" i="189"/>
  <c r="K66" i="189"/>
  <c r="F110" i="188"/>
  <c r="E110" i="188"/>
  <c r="D110" i="188"/>
  <c r="C110" i="188"/>
  <c r="E100" i="188"/>
  <c r="D100" i="188"/>
  <c r="C100" i="188"/>
  <c r="G99" i="188"/>
  <c r="F99" i="188"/>
  <c r="G98" i="188"/>
  <c r="F98" i="188"/>
  <c r="G97" i="188"/>
  <c r="F97" i="188"/>
  <c r="G96" i="188"/>
  <c r="F96" i="188"/>
  <c r="G95" i="188"/>
  <c r="F95" i="188"/>
  <c r="F94" i="188"/>
  <c r="F93" i="188"/>
  <c r="F92" i="188"/>
  <c r="F100" i="188" s="1"/>
  <c r="E90" i="188"/>
  <c r="D90" i="188"/>
  <c r="C90" i="188"/>
  <c r="G89" i="188"/>
  <c r="F89" i="188"/>
  <c r="G88" i="188"/>
  <c r="F88" i="188"/>
  <c r="G87" i="188"/>
  <c r="F87" i="188"/>
  <c r="G86" i="188"/>
  <c r="F86" i="188"/>
  <c r="G85" i="188"/>
  <c r="F85" i="188"/>
  <c r="F84" i="188"/>
  <c r="F83" i="188"/>
  <c r="F82" i="188"/>
  <c r="F90" i="188" s="1"/>
  <c r="E80" i="188"/>
  <c r="D80" i="188"/>
  <c r="C80" i="188"/>
  <c r="G79" i="188"/>
  <c r="F79" i="188"/>
  <c r="G78" i="188"/>
  <c r="F78" i="188"/>
  <c r="M77" i="188"/>
  <c r="G77" i="188"/>
  <c r="F77" i="188"/>
  <c r="M76" i="188"/>
  <c r="G76" i="188"/>
  <c r="F76" i="188"/>
  <c r="M75" i="188"/>
  <c r="G75" i="188"/>
  <c r="F75" i="188"/>
  <c r="M74" i="188"/>
  <c r="N69" i="188" s="1"/>
  <c r="G74" i="188"/>
  <c r="F74" i="188"/>
  <c r="G73" i="188"/>
  <c r="F73" i="188"/>
  <c r="G72" i="188"/>
  <c r="G80" i="188" s="1"/>
  <c r="F72" i="188"/>
  <c r="F80" i="188" s="1"/>
  <c r="E70" i="188"/>
  <c r="D70" i="188"/>
  <c r="C70" i="188"/>
  <c r="G69" i="188"/>
  <c r="F69" i="188"/>
  <c r="N77" i="188" s="1"/>
  <c r="G68" i="188"/>
  <c r="F68" i="188"/>
  <c r="G67" i="188"/>
  <c r="F67" i="188"/>
  <c r="G66" i="188"/>
  <c r="F66" i="188"/>
  <c r="G65" i="188"/>
  <c r="F65" i="188"/>
  <c r="G64" i="188"/>
  <c r="F64" i="188"/>
  <c r="G63" i="188"/>
  <c r="F63" i="188"/>
  <c r="N62" i="188"/>
  <c r="G62" i="188"/>
  <c r="F62" i="188"/>
  <c r="F70" i="188" s="1"/>
  <c r="J60" i="188"/>
  <c r="E60" i="188"/>
  <c r="D60" i="188"/>
  <c r="C60" i="188"/>
  <c r="G59" i="188"/>
  <c r="F59" i="188"/>
  <c r="G58" i="188"/>
  <c r="F58" i="188"/>
  <c r="G57" i="188"/>
  <c r="F57" i="188"/>
  <c r="G56" i="188"/>
  <c r="F56" i="188"/>
  <c r="N76" i="188" s="1"/>
  <c r="G55" i="188"/>
  <c r="F55" i="188"/>
  <c r="N75" i="188" s="1"/>
  <c r="G54" i="188"/>
  <c r="F54" i="188"/>
  <c r="N74" i="188" s="1"/>
  <c r="P53" i="188" s="1"/>
  <c r="G53" i="188"/>
  <c r="F53" i="188"/>
  <c r="G52" i="188"/>
  <c r="F52" i="188"/>
  <c r="G51" i="188"/>
  <c r="G60" i="188" s="1"/>
  <c r="F51" i="188"/>
  <c r="F60" i="188" s="1"/>
  <c r="P49" i="188"/>
  <c r="E49" i="188"/>
  <c r="D49" i="188"/>
  <c r="C49" i="188"/>
  <c r="G49" i="188" s="1"/>
  <c r="P48" i="188"/>
  <c r="G48" i="188"/>
  <c r="F48" i="188"/>
  <c r="P47" i="188"/>
  <c r="G47" i="188"/>
  <c r="F47" i="188"/>
  <c r="G46" i="188"/>
  <c r="F46" i="188"/>
  <c r="G45" i="188"/>
  <c r="F45" i="188"/>
  <c r="G44" i="188"/>
  <c r="F44" i="188"/>
  <c r="G43" i="188"/>
  <c r="F43" i="188"/>
  <c r="G42" i="188"/>
  <c r="F42" i="188"/>
  <c r="G41" i="188"/>
  <c r="F41" i="188"/>
  <c r="N40" i="188"/>
  <c r="L40" i="188"/>
  <c r="K40" i="188"/>
  <c r="J40" i="188"/>
  <c r="G40" i="188"/>
  <c r="F40" i="188"/>
  <c r="N39" i="188"/>
  <c r="M39" i="188"/>
  <c r="G39" i="188"/>
  <c r="F39" i="188"/>
  <c r="N38" i="188"/>
  <c r="M38" i="188"/>
  <c r="G38" i="188"/>
  <c r="F38" i="188"/>
  <c r="N37" i="188"/>
  <c r="M37" i="188"/>
  <c r="M40" i="188" s="1"/>
  <c r="G37" i="188"/>
  <c r="F37" i="188"/>
  <c r="G36" i="188"/>
  <c r="F36" i="188"/>
  <c r="M35" i="188"/>
  <c r="L35" i="188"/>
  <c r="K35" i="188"/>
  <c r="N35" i="188" s="1"/>
  <c r="J35" i="188"/>
  <c r="G35" i="188"/>
  <c r="F35" i="188"/>
  <c r="N34" i="188"/>
  <c r="M34" i="188"/>
  <c r="G34" i="188"/>
  <c r="F34" i="188"/>
  <c r="N33" i="188"/>
  <c r="M33" i="188"/>
  <c r="G33" i="188"/>
  <c r="F33" i="188"/>
  <c r="N32" i="188"/>
  <c r="M32" i="188"/>
  <c r="N31" i="188"/>
  <c r="M31" i="188"/>
  <c r="G31" i="188"/>
  <c r="F31" i="188"/>
  <c r="F49" i="188" s="1"/>
  <c r="N30" i="188"/>
  <c r="M30" i="188"/>
  <c r="E29" i="188"/>
  <c r="D29" i="188"/>
  <c r="C29" i="188"/>
  <c r="G29" i="188" s="1"/>
  <c r="L28" i="188"/>
  <c r="K28" i="188"/>
  <c r="J28" i="188"/>
  <c r="G28" i="188"/>
  <c r="F28" i="188"/>
  <c r="N27" i="188"/>
  <c r="M27" i="188"/>
  <c r="G27" i="188"/>
  <c r="F27" i="188"/>
  <c r="N26" i="188"/>
  <c r="M26" i="188"/>
  <c r="G26" i="188"/>
  <c r="F26" i="188"/>
  <c r="N25" i="188"/>
  <c r="N28" i="188" s="1"/>
  <c r="M25" i="188"/>
  <c r="M28" i="188" s="1"/>
  <c r="G25" i="188"/>
  <c r="F25" i="188"/>
  <c r="G24" i="188"/>
  <c r="F24" i="188"/>
  <c r="N23" i="188"/>
  <c r="L23" i="188"/>
  <c r="K23" i="188"/>
  <c r="J23" i="188"/>
  <c r="G23" i="188"/>
  <c r="F23" i="188"/>
  <c r="N22" i="188"/>
  <c r="M22" i="188"/>
  <c r="G22" i="188"/>
  <c r="F22" i="188"/>
  <c r="N21" i="188"/>
  <c r="M21" i="188"/>
  <c r="G21" i="188"/>
  <c r="F21" i="188"/>
  <c r="N20" i="188"/>
  <c r="M20" i="188"/>
  <c r="M23" i="188" s="1"/>
  <c r="G20" i="188"/>
  <c r="F20" i="188"/>
  <c r="G19" i="188"/>
  <c r="F19" i="188"/>
  <c r="N18" i="188"/>
  <c r="L18" i="188"/>
  <c r="J61" i="188" s="1"/>
  <c r="K18" i="188"/>
  <c r="J18" i="188"/>
  <c r="G18" i="188"/>
  <c r="F18" i="188"/>
  <c r="M17" i="188"/>
  <c r="G17" i="188"/>
  <c r="F17" i="188"/>
  <c r="M16" i="188"/>
  <c r="M15" i="188"/>
  <c r="M18" i="188" s="1"/>
  <c r="G15" i="188"/>
  <c r="F15" i="188"/>
  <c r="G14" i="188"/>
  <c r="F14" i="188"/>
  <c r="L13" i="188"/>
  <c r="K13" i="188"/>
  <c r="J13" i="188"/>
  <c r="N12" i="188"/>
  <c r="M12" i="188"/>
  <c r="E12" i="188"/>
  <c r="D12" i="188"/>
  <c r="K66" i="188" s="1"/>
  <c r="C12" i="188"/>
  <c r="J66" i="188" s="1"/>
  <c r="N11" i="188"/>
  <c r="M11" i="188"/>
  <c r="G11" i="188"/>
  <c r="F11" i="188"/>
  <c r="N10" i="188"/>
  <c r="M10" i="188"/>
  <c r="G10" i="188"/>
  <c r="F10" i="188"/>
  <c r="N9" i="188"/>
  <c r="M9" i="188"/>
  <c r="G9" i="188"/>
  <c r="F9" i="188"/>
  <c r="N8" i="188"/>
  <c r="M8" i="188"/>
  <c r="G8" i="188"/>
  <c r="F8" i="188"/>
  <c r="N7" i="188"/>
  <c r="M7" i="188"/>
  <c r="G7" i="188"/>
  <c r="F7" i="188"/>
  <c r="N6" i="188"/>
  <c r="M6" i="188"/>
  <c r="G6" i="188"/>
  <c r="F6" i="188"/>
  <c r="F12" i="188" s="1"/>
  <c r="N5" i="188"/>
  <c r="N13" i="188" s="1"/>
  <c r="M5" i="188"/>
  <c r="M13" i="188" s="1"/>
  <c r="G5" i="188"/>
  <c r="F5" i="188"/>
  <c r="G70" i="188" l="1"/>
  <c r="L66" i="188"/>
  <c r="N70" i="188" s="1"/>
  <c r="F29" i="188"/>
  <c r="M66" i="188" s="1"/>
  <c r="N66" i="188" s="1"/>
  <c r="J62" i="188"/>
  <c r="G12" i="188"/>
  <c r="P50" i="188"/>
  <c r="F110" i="187"/>
  <c r="E110" i="187"/>
  <c r="D110" i="187"/>
  <c r="C110" i="187"/>
  <c r="E100" i="187"/>
  <c r="D100" i="187"/>
  <c r="C100" i="187"/>
  <c r="G99" i="187"/>
  <c r="F99" i="187"/>
  <c r="G98" i="187"/>
  <c r="F98" i="187"/>
  <c r="G97" i="187"/>
  <c r="F97" i="187"/>
  <c r="G96" i="187"/>
  <c r="F96" i="187"/>
  <c r="G95" i="187"/>
  <c r="F95" i="187"/>
  <c r="F94" i="187"/>
  <c r="F93" i="187"/>
  <c r="F92" i="187"/>
  <c r="F100" i="187" s="1"/>
  <c r="E90" i="187"/>
  <c r="D90" i="187"/>
  <c r="C90" i="187"/>
  <c r="G89" i="187"/>
  <c r="F89" i="187"/>
  <c r="G88" i="187"/>
  <c r="F88" i="187"/>
  <c r="G87" i="187"/>
  <c r="F87" i="187"/>
  <c r="G86" i="187"/>
  <c r="F86" i="187"/>
  <c r="G85" i="187"/>
  <c r="F85" i="187"/>
  <c r="F84" i="187"/>
  <c r="F83" i="187"/>
  <c r="F82" i="187"/>
  <c r="F90" i="187" s="1"/>
  <c r="E80" i="187"/>
  <c r="D80" i="187"/>
  <c r="C80" i="187"/>
  <c r="G79" i="187"/>
  <c r="F79" i="187"/>
  <c r="G78" i="187"/>
  <c r="F78" i="187"/>
  <c r="M77" i="187"/>
  <c r="G77" i="187"/>
  <c r="F77" i="187"/>
  <c r="M76" i="187"/>
  <c r="G76" i="187"/>
  <c r="F76" i="187"/>
  <c r="M75" i="187"/>
  <c r="G75" i="187"/>
  <c r="F75" i="187"/>
  <c r="M74" i="187"/>
  <c r="N69" i="187" s="1"/>
  <c r="G74" i="187"/>
  <c r="F74" i="187"/>
  <c r="G73" i="187"/>
  <c r="F73" i="187"/>
  <c r="G72" i="187"/>
  <c r="G80" i="187" s="1"/>
  <c r="F72" i="187"/>
  <c r="F80" i="187" s="1"/>
  <c r="E70" i="187"/>
  <c r="D70" i="187"/>
  <c r="C70" i="187"/>
  <c r="G69" i="187"/>
  <c r="F69" i="187"/>
  <c r="N77" i="187" s="1"/>
  <c r="G68" i="187"/>
  <c r="G70" i="187" s="1"/>
  <c r="F68" i="187"/>
  <c r="G67" i="187"/>
  <c r="F67" i="187"/>
  <c r="G66" i="187"/>
  <c r="F66" i="187"/>
  <c r="G65" i="187"/>
  <c r="F65" i="187"/>
  <c r="G64" i="187"/>
  <c r="F64" i="187"/>
  <c r="G63" i="187"/>
  <c r="F63" i="187"/>
  <c r="N62" i="187"/>
  <c r="G62" i="187"/>
  <c r="F62" i="187"/>
  <c r="F70" i="187" s="1"/>
  <c r="J60" i="187"/>
  <c r="E60" i="187"/>
  <c r="D60" i="187"/>
  <c r="C60" i="187"/>
  <c r="G59" i="187"/>
  <c r="F59" i="187"/>
  <c r="G58" i="187"/>
  <c r="F58" i="187"/>
  <c r="G57" i="187"/>
  <c r="F57" i="187"/>
  <c r="G56" i="187"/>
  <c r="F56" i="187"/>
  <c r="G55" i="187"/>
  <c r="F55" i="187"/>
  <c r="G54" i="187"/>
  <c r="F54" i="187"/>
  <c r="N74" i="187" s="1"/>
  <c r="G53" i="187"/>
  <c r="F53" i="187"/>
  <c r="G52" i="187"/>
  <c r="F52" i="187"/>
  <c r="G51" i="187"/>
  <c r="G60" i="187" s="1"/>
  <c r="F51" i="187"/>
  <c r="P49" i="187"/>
  <c r="E49" i="187"/>
  <c r="D49" i="187"/>
  <c r="C49" i="187"/>
  <c r="G49" i="187" s="1"/>
  <c r="P48" i="187"/>
  <c r="G48" i="187"/>
  <c r="F48" i="187"/>
  <c r="P47" i="187"/>
  <c r="G47" i="187"/>
  <c r="F47" i="187"/>
  <c r="G46" i="187"/>
  <c r="F46" i="187"/>
  <c r="G45" i="187"/>
  <c r="F45" i="187"/>
  <c r="G44" i="187"/>
  <c r="F44" i="187"/>
  <c r="G43" i="187"/>
  <c r="F43" i="187"/>
  <c r="G42" i="187"/>
  <c r="F42" i="187"/>
  <c r="G41" i="187"/>
  <c r="F41" i="187"/>
  <c r="N40" i="187"/>
  <c r="L40" i="187"/>
  <c r="K40" i="187"/>
  <c r="J40" i="187"/>
  <c r="G40" i="187"/>
  <c r="F40" i="187"/>
  <c r="N39" i="187"/>
  <c r="M39" i="187"/>
  <c r="G39" i="187"/>
  <c r="F39" i="187"/>
  <c r="N38" i="187"/>
  <c r="M38" i="187"/>
  <c r="G38" i="187"/>
  <c r="F38" i="187"/>
  <c r="N37" i="187"/>
  <c r="M37" i="187"/>
  <c r="M40" i="187" s="1"/>
  <c r="G37" i="187"/>
  <c r="F37" i="187"/>
  <c r="G36" i="187"/>
  <c r="F36" i="187"/>
  <c r="M35" i="187"/>
  <c r="L35" i="187"/>
  <c r="K35" i="187"/>
  <c r="N35" i="187" s="1"/>
  <c r="J35" i="187"/>
  <c r="G35" i="187"/>
  <c r="F35" i="187"/>
  <c r="N34" i="187"/>
  <c r="M34" i="187"/>
  <c r="G34" i="187"/>
  <c r="F34" i="187"/>
  <c r="N33" i="187"/>
  <c r="M33" i="187"/>
  <c r="G33" i="187"/>
  <c r="F33" i="187"/>
  <c r="N32" i="187"/>
  <c r="M32" i="187"/>
  <c r="N31" i="187"/>
  <c r="M31" i="187"/>
  <c r="G31" i="187"/>
  <c r="F31" i="187"/>
  <c r="F49" i="187" s="1"/>
  <c r="N30" i="187"/>
  <c r="M30" i="187"/>
  <c r="E29" i="187"/>
  <c r="D29" i="187"/>
  <c r="C29" i="187"/>
  <c r="G29" i="187" s="1"/>
  <c r="L28" i="187"/>
  <c r="K28" i="187"/>
  <c r="J28" i="187"/>
  <c r="G28" i="187"/>
  <c r="F28" i="187"/>
  <c r="N27" i="187"/>
  <c r="M27" i="187"/>
  <c r="G27" i="187"/>
  <c r="F27" i="187"/>
  <c r="N26" i="187"/>
  <c r="M26" i="187"/>
  <c r="G26" i="187"/>
  <c r="F26" i="187"/>
  <c r="N25" i="187"/>
  <c r="N28" i="187" s="1"/>
  <c r="M25" i="187"/>
  <c r="M28" i="187" s="1"/>
  <c r="G25" i="187"/>
  <c r="F25" i="187"/>
  <c r="G24" i="187"/>
  <c r="F24" i="187"/>
  <c r="N23" i="187"/>
  <c r="L23" i="187"/>
  <c r="K23" i="187"/>
  <c r="J23" i="187"/>
  <c r="G23" i="187"/>
  <c r="F23" i="187"/>
  <c r="N22" i="187"/>
  <c r="M22" i="187"/>
  <c r="G22" i="187"/>
  <c r="F22" i="187"/>
  <c r="N21" i="187"/>
  <c r="M21" i="187"/>
  <c r="G21" i="187"/>
  <c r="F21" i="187"/>
  <c r="N20" i="187"/>
  <c r="M20" i="187"/>
  <c r="M23" i="187" s="1"/>
  <c r="G20" i="187"/>
  <c r="F20" i="187"/>
  <c r="G19" i="187"/>
  <c r="F19" i="187"/>
  <c r="N18" i="187"/>
  <c r="L18" i="187"/>
  <c r="J61" i="187" s="1"/>
  <c r="K18" i="187"/>
  <c r="J18" i="187"/>
  <c r="G18" i="187"/>
  <c r="F18" i="187"/>
  <c r="M17" i="187"/>
  <c r="G17" i="187"/>
  <c r="F17" i="187"/>
  <c r="M16" i="187"/>
  <c r="M15" i="187"/>
  <c r="M18" i="187" s="1"/>
  <c r="G15" i="187"/>
  <c r="F15" i="187"/>
  <c r="G14" i="187"/>
  <c r="F14" i="187"/>
  <c r="L13" i="187"/>
  <c r="K13" i="187"/>
  <c r="J13" i="187"/>
  <c r="N12" i="187"/>
  <c r="M12" i="187"/>
  <c r="E12" i="187"/>
  <c r="D12" i="187"/>
  <c r="K66" i="187" s="1"/>
  <c r="C12" i="187"/>
  <c r="J66" i="187" s="1"/>
  <c r="N11" i="187"/>
  <c r="M11" i="187"/>
  <c r="G11" i="187"/>
  <c r="F11" i="187"/>
  <c r="N10" i="187"/>
  <c r="M10" i="187"/>
  <c r="G10" i="187"/>
  <c r="F10" i="187"/>
  <c r="N9" i="187"/>
  <c r="M9" i="187"/>
  <c r="G9" i="187"/>
  <c r="F9" i="187"/>
  <c r="N8" i="187"/>
  <c r="M8" i="187"/>
  <c r="G8" i="187"/>
  <c r="F8" i="187"/>
  <c r="N7" i="187"/>
  <c r="M7" i="187"/>
  <c r="G7" i="187"/>
  <c r="F7" i="187"/>
  <c r="N6" i="187"/>
  <c r="M6" i="187"/>
  <c r="G6" i="187"/>
  <c r="F6" i="187"/>
  <c r="F12" i="187" s="1"/>
  <c r="N5" i="187"/>
  <c r="N13" i="187" s="1"/>
  <c r="M5" i="187"/>
  <c r="M13" i="187" s="1"/>
  <c r="G5" i="187"/>
  <c r="F5" i="187"/>
  <c r="N80" i="188" l="1"/>
  <c r="N76" i="187"/>
  <c r="N75" i="187"/>
  <c r="P53" i="187" s="1"/>
  <c r="F60" i="187"/>
  <c r="M66" i="187" s="1"/>
  <c r="N66" i="187" s="1"/>
  <c r="L66" i="187"/>
  <c r="N70" i="187" s="1"/>
  <c r="F29" i="187"/>
  <c r="J62" i="187"/>
  <c r="G12" i="187"/>
  <c r="P50" i="187"/>
  <c r="F110" i="186"/>
  <c r="E110" i="186"/>
  <c r="D110" i="186"/>
  <c r="C110" i="186"/>
  <c r="E100" i="186"/>
  <c r="D100" i="186"/>
  <c r="C100" i="186"/>
  <c r="G99" i="186"/>
  <c r="F99" i="186"/>
  <c r="G98" i="186"/>
  <c r="F98" i="186"/>
  <c r="G97" i="186"/>
  <c r="F97" i="186"/>
  <c r="G96" i="186"/>
  <c r="F96" i="186"/>
  <c r="G95" i="186"/>
  <c r="F95" i="186"/>
  <c r="F94" i="186"/>
  <c r="F93" i="186"/>
  <c r="F92" i="186"/>
  <c r="F100" i="186" s="1"/>
  <c r="E90" i="186"/>
  <c r="D90" i="186"/>
  <c r="C90" i="186"/>
  <c r="G89" i="186"/>
  <c r="F89" i="186"/>
  <c r="G88" i="186"/>
  <c r="F88" i="186"/>
  <c r="G87" i="186"/>
  <c r="F87" i="186"/>
  <c r="G86" i="186"/>
  <c r="F86" i="186"/>
  <c r="G85" i="186"/>
  <c r="F85" i="186"/>
  <c r="F84" i="186"/>
  <c r="F83" i="186"/>
  <c r="F82" i="186"/>
  <c r="F90" i="186" s="1"/>
  <c r="E80" i="186"/>
  <c r="D80" i="186"/>
  <c r="C80" i="186"/>
  <c r="G79" i="186"/>
  <c r="F79" i="186"/>
  <c r="G78" i="186"/>
  <c r="F78" i="186"/>
  <c r="M77" i="186"/>
  <c r="G77" i="186"/>
  <c r="F77" i="186"/>
  <c r="M76" i="186"/>
  <c r="G76" i="186"/>
  <c r="F76" i="186"/>
  <c r="M75" i="186"/>
  <c r="G75" i="186"/>
  <c r="F75" i="186"/>
  <c r="M74" i="186"/>
  <c r="G74" i="186"/>
  <c r="F74" i="186"/>
  <c r="G73" i="186"/>
  <c r="F73" i="186"/>
  <c r="F80" i="186" s="1"/>
  <c r="G72" i="186"/>
  <c r="G80" i="186" s="1"/>
  <c r="F72" i="186"/>
  <c r="E70" i="186"/>
  <c r="D70" i="186"/>
  <c r="C70" i="186"/>
  <c r="N69" i="186"/>
  <c r="G69" i="186"/>
  <c r="F69" i="186"/>
  <c r="N77" i="186" s="1"/>
  <c r="G68" i="186"/>
  <c r="F68" i="186"/>
  <c r="F70" i="186" s="1"/>
  <c r="G67" i="186"/>
  <c r="F67" i="186"/>
  <c r="G66" i="186"/>
  <c r="F66" i="186"/>
  <c r="G65" i="186"/>
  <c r="F65" i="186"/>
  <c r="G64" i="186"/>
  <c r="G70" i="186" s="1"/>
  <c r="F64" i="186"/>
  <c r="G63" i="186"/>
  <c r="F63" i="186"/>
  <c r="N62" i="186"/>
  <c r="G62" i="186"/>
  <c r="F62" i="186"/>
  <c r="J60" i="186"/>
  <c r="E60" i="186"/>
  <c r="D60" i="186"/>
  <c r="C60" i="186"/>
  <c r="G59" i="186"/>
  <c r="F59" i="186"/>
  <c r="G58" i="186"/>
  <c r="F58" i="186"/>
  <c r="G57" i="186"/>
  <c r="F57" i="186"/>
  <c r="G56" i="186"/>
  <c r="F56" i="186"/>
  <c r="N76" i="186" s="1"/>
  <c r="G55" i="186"/>
  <c r="F55" i="186"/>
  <c r="G54" i="186"/>
  <c r="F54" i="186"/>
  <c r="G53" i="186"/>
  <c r="F53" i="186"/>
  <c r="G52" i="186"/>
  <c r="F52" i="186"/>
  <c r="F60" i="186" s="1"/>
  <c r="G51" i="186"/>
  <c r="G60" i="186" s="1"/>
  <c r="F51" i="186"/>
  <c r="P49" i="186"/>
  <c r="E49" i="186"/>
  <c r="D49" i="186"/>
  <c r="C49" i="186"/>
  <c r="G49" i="186" s="1"/>
  <c r="P48" i="186"/>
  <c r="G48" i="186"/>
  <c r="F48" i="186"/>
  <c r="P47" i="186"/>
  <c r="G47" i="186"/>
  <c r="F47" i="186"/>
  <c r="G46" i="186"/>
  <c r="F46" i="186"/>
  <c r="G45" i="186"/>
  <c r="F45" i="186"/>
  <c r="G44" i="186"/>
  <c r="F44" i="186"/>
  <c r="G43" i="186"/>
  <c r="F43" i="186"/>
  <c r="G42" i="186"/>
  <c r="F42" i="186"/>
  <c r="G41" i="186"/>
  <c r="F41" i="186"/>
  <c r="N40" i="186"/>
  <c r="M40" i="186"/>
  <c r="L40" i="186"/>
  <c r="K40" i="186"/>
  <c r="J40" i="186"/>
  <c r="G40" i="186"/>
  <c r="F40" i="186"/>
  <c r="N39" i="186"/>
  <c r="M39" i="186"/>
  <c r="G39" i="186"/>
  <c r="F39" i="186"/>
  <c r="N38" i="186"/>
  <c r="M38" i="186"/>
  <c r="G38" i="186"/>
  <c r="F38" i="186"/>
  <c r="N37" i="186"/>
  <c r="M37" i="186"/>
  <c r="G37" i="186"/>
  <c r="F37" i="186"/>
  <c r="G36" i="186"/>
  <c r="F36" i="186"/>
  <c r="L35" i="186"/>
  <c r="K35" i="186"/>
  <c r="J35" i="186"/>
  <c r="N35" i="186" s="1"/>
  <c r="G35" i="186"/>
  <c r="F35" i="186"/>
  <c r="N34" i="186"/>
  <c r="M34" i="186"/>
  <c r="G34" i="186"/>
  <c r="F34" i="186"/>
  <c r="N33" i="186"/>
  <c r="M33" i="186"/>
  <c r="G33" i="186"/>
  <c r="F33" i="186"/>
  <c r="N32" i="186"/>
  <c r="M32" i="186"/>
  <c r="N31" i="186"/>
  <c r="M31" i="186"/>
  <c r="G31" i="186"/>
  <c r="F31" i="186"/>
  <c r="F49" i="186" s="1"/>
  <c r="N30" i="186"/>
  <c r="M30" i="186"/>
  <c r="M35" i="186" s="1"/>
  <c r="E29" i="186"/>
  <c r="D29" i="186"/>
  <c r="C29" i="186"/>
  <c r="J66" i="186" s="1"/>
  <c r="N28" i="186"/>
  <c r="L28" i="186"/>
  <c r="K28" i="186"/>
  <c r="J28" i="186"/>
  <c r="G28" i="186"/>
  <c r="F28" i="186"/>
  <c r="N27" i="186"/>
  <c r="M27" i="186"/>
  <c r="G27" i="186"/>
  <c r="F27" i="186"/>
  <c r="N26" i="186"/>
  <c r="M26" i="186"/>
  <c r="G26" i="186"/>
  <c r="F26" i="186"/>
  <c r="N25" i="186"/>
  <c r="M25" i="186"/>
  <c r="M28" i="186" s="1"/>
  <c r="G25" i="186"/>
  <c r="F25" i="186"/>
  <c r="G24" i="186"/>
  <c r="F24" i="186"/>
  <c r="M23" i="186"/>
  <c r="L23" i="186"/>
  <c r="K23" i="186"/>
  <c r="J23" i="186"/>
  <c r="G23" i="186"/>
  <c r="F23" i="186"/>
  <c r="N22" i="186"/>
  <c r="M22" i="186"/>
  <c r="G22" i="186"/>
  <c r="F22" i="186"/>
  <c r="N21" i="186"/>
  <c r="M21" i="186"/>
  <c r="G21" i="186"/>
  <c r="F21" i="186"/>
  <c r="N20" i="186"/>
  <c r="N23" i="186" s="1"/>
  <c r="M20" i="186"/>
  <c r="G20" i="186"/>
  <c r="F20" i="186"/>
  <c r="G19" i="186"/>
  <c r="F19" i="186"/>
  <c r="N18" i="186"/>
  <c r="L18" i="186"/>
  <c r="J61" i="186" s="1"/>
  <c r="K18" i="186"/>
  <c r="J18" i="186"/>
  <c r="G18" i="186"/>
  <c r="F18" i="186"/>
  <c r="F29" i="186" s="1"/>
  <c r="M17" i="186"/>
  <c r="G17" i="186"/>
  <c r="F17" i="186"/>
  <c r="M16" i="186"/>
  <c r="M18" i="186" s="1"/>
  <c r="M15" i="186"/>
  <c r="G15" i="186"/>
  <c r="F15" i="186"/>
  <c r="G14" i="186"/>
  <c r="F14" i="186"/>
  <c r="L13" i="186"/>
  <c r="K13" i="186"/>
  <c r="J13" i="186"/>
  <c r="N12" i="186"/>
  <c r="M12" i="186"/>
  <c r="F12" i="186"/>
  <c r="E12" i="186"/>
  <c r="L66" i="186" s="1"/>
  <c r="D12" i="186"/>
  <c r="K66" i="186" s="1"/>
  <c r="C12" i="186"/>
  <c r="G12" i="186" s="1"/>
  <c r="N11" i="186"/>
  <c r="M11" i="186"/>
  <c r="G11" i="186"/>
  <c r="F11" i="186"/>
  <c r="N10" i="186"/>
  <c r="M10" i="186"/>
  <c r="G10" i="186"/>
  <c r="F10" i="186"/>
  <c r="N9" i="186"/>
  <c r="M9" i="186"/>
  <c r="G9" i="186"/>
  <c r="F9" i="186"/>
  <c r="N8" i="186"/>
  <c r="M8" i="186"/>
  <c r="G8" i="186"/>
  <c r="F8" i="186"/>
  <c r="N7" i="186"/>
  <c r="M7" i="186"/>
  <c r="G7" i="186"/>
  <c r="F7" i="186"/>
  <c r="N6" i="186"/>
  <c r="M6" i="186"/>
  <c r="G6" i="186"/>
  <c r="F6" i="186"/>
  <c r="N5" i="186"/>
  <c r="N13" i="186" s="1"/>
  <c r="M5" i="186"/>
  <c r="M13" i="186" s="1"/>
  <c r="G5" i="186"/>
  <c r="F5" i="186"/>
  <c r="N80" i="187" l="1"/>
  <c r="N75" i="186"/>
  <c r="P53" i="186" s="1"/>
  <c r="N74" i="186"/>
  <c r="J62" i="186"/>
  <c r="N70" i="186"/>
  <c r="N80" i="186"/>
  <c r="M66" i="186"/>
  <c r="N66" i="186" s="1"/>
  <c r="G29" i="186"/>
  <c r="P50" i="186"/>
  <c r="F110" i="185"/>
  <c r="E110" i="185"/>
  <c r="D110" i="185"/>
  <c r="C110" i="185"/>
  <c r="E100" i="185"/>
  <c r="D100" i="185"/>
  <c r="C100" i="185"/>
  <c r="G99" i="185"/>
  <c r="F99" i="185"/>
  <c r="G98" i="185"/>
  <c r="F98" i="185"/>
  <c r="G97" i="185"/>
  <c r="F97" i="185"/>
  <c r="G96" i="185"/>
  <c r="F96" i="185"/>
  <c r="G95" i="185"/>
  <c r="F95" i="185"/>
  <c r="F94" i="185"/>
  <c r="F93" i="185"/>
  <c r="F92" i="185"/>
  <c r="F100" i="185" s="1"/>
  <c r="E90" i="185"/>
  <c r="D90" i="185"/>
  <c r="C90" i="185"/>
  <c r="G89" i="185"/>
  <c r="F89" i="185"/>
  <c r="G88" i="185"/>
  <c r="F88" i="185"/>
  <c r="G87" i="185"/>
  <c r="F87" i="185"/>
  <c r="G86" i="185"/>
  <c r="F86" i="185"/>
  <c r="G85" i="185"/>
  <c r="F85" i="185"/>
  <c r="F84" i="185"/>
  <c r="F83" i="185"/>
  <c r="F82" i="185"/>
  <c r="F90" i="185" s="1"/>
  <c r="E80" i="185"/>
  <c r="D80" i="185"/>
  <c r="C80" i="185"/>
  <c r="G79" i="185"/>
  <c r="F79" i="185"/>
  <c r="G78" i="185"/>
  <c r="F78" i="185"/>
  <c r="M77" i="185"/>
  <c r="G77" i="185"/>
  <c r="F77" i="185"/>
  <c r="M76" i="185"/>
  <c r="G76" i="185"/>
  <c r="F76" i="185"/>
  <c r="M75" i="185"/>
  <c r="G75" i="185"/>
  <c r="F75" i="185"/>
  <c r="M74" i="185"/>
  <c r="G74" i="185"/>
  <c r="F74" i="185"/>
  <c r="G73" i="185"/>
  <c r="F73" i="185"/>
  <c r="G72" i="185"/>
  <c r="G80" i="185" s="1"/>
  <c r="F72" i="185"/>
  <c r="F80" i="185" s="1"/>
  <c r="E70" i="185"/>
  <c r="D70" i="185"/>
  <c r="C70" i="185"/>
  <c r="N69" i="185"/>
  <c r="G69" i="185"/>
  <c r="F69" i="185"/>
  <c r="G68" i="185"/>
  <c r="F68" i="185"/>
  <c r="G67" i="185"/>
  <c r="F67" i="185"/>
  <c r="G66" i="185"/>
  <c r="F66" i="185"/>
  <c r="G65" i="185"/>
  <c r="F65" i="185"/>
  <c r="G64" i="185"/>
  <c r="F64" i="185"/>
  <c r="G63" i="185"/>
  <c r="F63" i="185"/>
  <c r="N62" i="185"/>
  <c r="G62" i="185"/>
  <c r="G70" i="185" s="1"/>
  <c r="F62" i="185"/>
  <c r="J60" i="185"/>
  <c r="E60" i="185"/>
  <c r="D60" i="185"/>
  <c r="C60" i="185"/>
  <c r="G59" i="185"/>
  <c r="F59" i="185"/>
  <c r="G58" i="185"/>
  <c r="F58" i="185"/>
  <c r="N77" i="185" s="1"/>
  <c r="G57" i="185"/>
  <c r="F57" i="185"/>
  <c r="G56" i="185"/>
  <c r="F56" i="185"/>
  <c r="N76" i="185" s="1"/>
  <c r="G55" i="185"/>
  <c r="F55" i="185"/>
  <c r="G54" i="185"/>
  <c r="F54" i="185"/>
  <c r="N74" i="185" s="1"/>
  <c r="G53" i="185"/>
  <c r="F53" i="185"/>
  <c r="G52" i="185"/>
  <c r="F52" i="185"/>
  <c r="G51" i="185"/>
  <c r="G60" i="185" s="1"/>
  <c r="F51" i="185"/>
  <c r="P49" i="185"/>
  <c r="E49" i="185"/>
  <c r="D49" i="185"/>
  <c r="C49" i="185"/>
  <c r="G49" i="185" s="1"/>
  <c r="P48" i="185"/>
  <c r="G48" i="185"/>
  <c r="F48" i="185"/>
  <c r="P47" i="185"/>
  <c r="G47" i="185"/>
  <c r="F47" i="185"/>
  <c r="G46" i="185"/>
  <c r="F46" i="185"/>
  <c r="G45" i="185"/>
  <c r="F45" i="185"/>
  <c r="G44" i="185"/>
  <c r="F44" i="185"/>
  <c r="G43" i="185"/>
  <c r="F43" i="185"/>
  <c r="G42" i="185"/>
  <c r="F42" i="185"/>
  <c r="G41" i="185"/>
  <c r="F41" i="185"/>
  <c r="L40" i="185"/>
  <c r="K40" i="185"/>
  <c r="J40" i="185"/>
  <c r="G40" i="185"/>
  <c r="F40" i="185"/>
  <c r="N39" i="185"/>
  <c r="M39" i="185"/>
  <c r="G39" i="185"/>
  <c r="F39" i="185"/>
  <c r="N38" i="185"/>
  <c r="M38" i="185"/>
  <c r="M40" i="185" s="1"/>
  <c r="G38" i="185"/>
  <c r="F38" i="185"/>
  <c r="N37" i="185"/>
  <c r="N40" i="185" s="1"/>
  <c r="M37" i="185"/>
  <c r="G37" i="185"/>
  <c r="F37" i="185"/>
  <c r="G36" i="185"/>
  <c r="F36" i="185"/>
  <c r="N35" i="185"/>
  <c r="L35" i="185"/>
  <c r="K35" i="185"/>
  <c r="J35" i="185"/>
  <c r="G35" i="185"/>
  <c r="F35" i="185"/>
  <c r="N34" i="185"/>
  <c r="M34" i="185"/>
  <c r="G34" i="185"/>
  <c r="F34" i="185"/>
  <c r="N33" i="185"/>
  <c r="M33" i="185"/>
  <c r="G33" i="185"/>
  <c r="F33" i="185"/>
  <c r="F49" i="185" s="1"/>
  <c r="N32" i="185"/>
  <c r="M32" i="185"/>
  <c r="M35" i="185" s="1"/>
  <c r="N31" i="185"/>
  <c r="M31" i="185"/>
  <c r="G31" i="185"/>
  <c r="F31" i="185"/>
  <c r="N30" i="185"/>
  <c r="M30" i="185"/>
  <c r="G29" i="185"/>
  <c r="E29" i="185"/>
  <c r="D29" i="185"/>
  <c r="C29" i="185"/>
  <c r="L28" i="185"/>
  <c r="K28" i="185"/>
  <c r="J28" i="185"/>
  <c r="G28" i="185"/>
  <c r="F28" i="185"/>
  <c r="N27" i="185"/>
  <c r="M27" i="185"/>
  <c r="G27" i="185"/>
  <c r="F27" i="185"/>
  <c r="F29" i="185" s="1"/>
  <c r="N26" i="185"/>
  <c r="N28" i="185" s="1"/>
  <c r="M26" i="185"/>
  <c r="M28" i="185" s="1"/>
  <c r="G26" i="185"/>
  <c r="F26" i="185"/>
  <c r="N25" i="185"/>
  <c r="M25" i="185"/>
  <c r="G25" i="185"/>
  <c r="F25" i="185"/>
  <c r="G24" i="185"/>
  <c r="F24" i="185"/>
  <c r="L23" i="185"/>
  <c r="K23" i="185"/>
  <c r="J23" i="185"/>
  <c r="G23" i="185"/>
  <c r="F23" i="185"/>
  <c r="N22" i="185"/>
  <c r="M22" i="185"/>
  <c r="G22" i="185"/>
  <c r="F22" i="185"/>
  <c r="N21" i="185"/>
  <c r="M21" i="185"/>
  <c r="G21" i="185"/>
  <c r="F21" i="185"/>
  <c r="N20" i="185"/>
  <c r="N23" i="185" s="1"/>
  <c r="M20" i="185"/>
  <c r="M23" i="185" s="1"/>
  <c r="G20" i="185"/>
  <c r="F20" i="185"/>
  <c r="G19" i="185"/>
  <c r="F19" i="185"/>
  <c r="N18" i="185"/>
  <c r="L18" i="185"/>
  <c r="J61" i="185" s="1"/>
  <c r="K18" i="185"/>
  <c r="J18" i="185"/>
  <c r="G18" i="185"/>
  <c r="F18" i="185"/>
  <c r="M17" i="185"/>
  <c r="G17" i="185"/>
  <c r="F17" i="185"/>
  <c r="M16" i="185"/>
  <c r="M18" i="185" s="1"/>
  <c r="M15" i="185"/>
  <c r="G15" i="185"/>
  <c r="F15" i="185"/>
  <c r="G14" i="185"/>
  <c r="F14" i="185"/>
  <c r="L13" i="185"/>
  <c r="K13" i="185"/>
  <c r="J13" i="185"/>
  <c r="N12" i="185"/>
  <c r="M12" i="185"/>
  <c r="E12" i="185"/>
  <c r="D12" i="185"/>
  <c r="K66" i="185" s="1"/>
  <c r="C12" i="185"/>
  <c r="J66" i="185" s="1"/>
  <c r="N11" i="185"/>
  <c r="M11" i="185"/>
  <c r="G11" i="185"/>
  <c r="F11" i="185"/>
  <c r="N10" i="185"/>
  <c r="M10" i="185"/>
  <c r="G10" i="185"/>
  <c r="F10" i="185"/>
  <c r="N9" i="185"/>
  <c r="M9" i="185"/>
  <c r="G9" i="185"/>
  <c r="F9" i="185"/>
  <c r="N8" i="185"/>
  <c r="M8" i="185"/>
  <c r="G8" i="185"/>
  <c r="F8" i="185"/>
  <c r="N7" i="185"/>
  <c r="M7" i="185"/>
  <c r="G7" i="185"/>
  <c r="F7" i="185"/>
  <c r="N6" i="185"/>
  <c r="N13" i="185" s="1"/>
  <c r="M6" i="185"/>
  <c r="M13" i="185" s="1"/>
  <c r="G6" i="185"/>
  <c r="F6" i="185"/>
  <c r="N5" i="185"/>
  <c r="M5" i="185"/>
  <c r="G5" i="185"/>
  <c r="F5" i="185"/>
  <c r="F12" i="185" l="1"/>
  <c r="F70" i="185"/>
  <c r="N75" i="185"/>
  <c r="P53" i="185"/>
  <c r="F60" i="185"/>
  <c r="L66" i="185"/>
  <c r="N70" i="185" s="1"/>
  <c r="J62" i="185"/>
  <c r="G12" i="185"/>
  <c r="P50" i="185"/>
  <c r="F110" i="184"/>
  <c r="E110" i="184"/>
  <c r="D110" i="184"/>
  <c r="C110" i="184"/>
  <c r="E100" i="184"/>
  <c r="D100" i="184"/>
  <c r="C100" i="184"/>
  <c r="G99" i="184"/>
  <c r="F99" i="184"/>
  <c r="G98" i="184"/>
  <c r="F98" i="184"/>
  <c r="G97" i="184"/>
  <c r="F97" i="184"/>
  <c r="G96" i="184"/>
  <c r="F96" i="184"/>
  <c r="G95" i="184"/>
  <c r="F95" i="184"/>
  <c r="F94" i="184"/>
  <c r="F93" i="184"/>
  <c r="F92" i="184"/>
  <c r="F100" i="184" s="1"/>
  <c r="E90" i="184"/>
  <c r="D90" i="184"/>
  <c r="C90" i="184"/>
  <c r="G89" i="184"/>
  <c r="F89" i="184"/>
  <c r="G88" i="184"/>
  <c r="F88" i="184"/>
  <c r="G87" i="184"/>
  <c r="F87" i="184"/>
  <c r="G86" i="184"/>
  <c r="F86" i="184"/>
  <c r="G85" i="184"/>
  <c r="F85" i="184"/>
  <c r="F84" i="184"/>
  <c r="F83" i="184"/>
  <c r="F82" i="184"/>
  <c r="F90" i="184" s="1"/>
  <c r="E80" i="184"/>
  <c r="D80" i="184"/>
  <c r="C80" i="184"/>
  <c r="G79" i="184"/>
  <c r="F79" i="184"/>
  <c r="G78" i="184"/>
  <c r="F78" i="184"/>
  <c r="M77" i="184"/>
  <c r="G77" i="184"/>
  <c r="F77" i="184"/>
  <c r="M76" i="184"/>
  <c r="G76" i="184"/>
  <c r="F76" i="184"/>
  <c r="M75" i="184"/>
  <c r="G75" i="184"/>
  <c r="F75" i="184"/>
  <c r="M74" i="184"/>
  <c r="N69" i="184" s="1"/>
  <c r="G74" i="184"/>
  <c r="F74" i="184"/>
  <c r="G73" i="184"/>
  <c r="F73" i="184"/>
  <c r="F80" i="184" s="1"/>
  <c r="G72" i="184"/>
  <c r="G80" i="184" s="1"/>
  <c r="F72" i="184"/>
  <c r="E70" i="184"/>
  <c r="D70" i="184"/>
  <c r="C70" i="184"/>
  <c r="G69" i="184"/>
  <c r="F69" i="184"/>
  <c r="N77" i="184" s="1"/>
  <c r="G68" i="184"/>
  <c r="F68" i="184"/>
  <c r="G67" i="184"/>
  <c r="F67" i="184"/>
  <c r="G66" i="184"/>
  <c r="F66" i="184"/>
  <c r="G65" i="184"/>
  <c r="F65" i="184"/>
  <c r="G64" i="184"/>
  <c r="G70" i="184" s="1"/>
  <c r="F64" i="184"/>
  <c r="G63" i="184"/>
  <c r="F63" i="184"/>
  <c r="N62" i="184"/>
  <c r="G62" i="184"/>
  <c r="F62" i="184"/>
  <c r="J60" i="184"/>
  <c r="E60" i="184"/>
  <c r="D60" i="184"/>
  <c r="C60" i="184"/>
  <c r="G59" i="184"/>
  <c r="F59" i="184"/>
  <c r="G58" i="184"/>
  <c r="F58" i="184"/>
  <c r="G57" i="184"/>
  <c r="F57" i="184"/>
  <c r="G56" i="184"/>
  <c r="F56" i="184"/>
  <c r="N76" i="184" s="1"/>
  <c r="G55" i="184"/>
  <c r="F55" i="184"/>
  <c r="G54" i="184"/>
  <c r="F54" i="184"/>
  <c r="G53" i="184"/>
  <c r="F53" i="184"/>
  <c r="G52" i="184"/>
  <c r="F52" i="184"/>
  <c r="G51" i="184"/>
  <c r="G60" i="184" s="1"/>
  <c r="F51" i="184"/>
  <c r="P49" i="184"/>
  <c r="E49" i="184"/>
  <c r="D49" i="184"/>
  <c r="C49" i="184"/>
  <c r="G49" i="184" s="1"/>
  <c r="P48" i="184"/>
  <c r="G48" i="184"/>
  <c r="F48" i="184"/>
  <c r="P47" i="184"/>
  <c r="G47" i="184"/>
  <c r="F47" i="184"/>
  <c r="G46" i="184"/>
  <c r="F46" i="184"/>
  <c r="G45" i="184"/>
  <c r="F45" i="184"/>
  <c r="G44" i="184"/>
  <c r="F44" i="184"/>
  <c r="G43" i="184"/>
  <c r="F43" i="184"/>
  <c r="G42" i="184"/>
  <c r="F42" i="184"/>
  <c r="G41" i="184"/>
  <c r="F41" i="184"/>
  <c r="N40" i="184"/>
  <c r="L40" i="184"/>
  <c r="K40" i="184"/>
  <c r="J40" i="184"/>
  <c r="G40" i="184"/>
  <c r="F40" i="184"/>
  <c r="N39" i="184"/>
  <c r="M39" i="184"/>
  <c r="G39" i="184"/>
  <c r="F39" i="184"/>
  <c r="N38" i="184"/>
  <c r="M38" i="184"/>
  <c r="G38" i="184"/>
  <c r="F38" i="184"/>
  <c r="N37" i="184"/>
  <c r="M37" i="184"/>
  <c r="M40" i="184" s="1"/>
  <c r="G37" i="184"/>
  <c r="F37" i="184"/>
  <c r="G36" i="184"/>
  <c r="F36" i="184"/>
  <c r="L35" i="184"/>
  <c r="K35" i="184"/>
  <c r="N35" i="184" s="1"/>
  <c r="J35" i="184"/>
  <c r="G35" i="184"/>
  <c r="F35" i="184"/>
  <c r="N34" i="184"/>
  <c r="M34" i="184"/>
  <c r="G34" i="184"/>
  <c r="F34" i="184"/>
  <c r="N33" i="184"/>
  <c r="M33" i="184"/>
  <c r="G33" i="184"/>
  <c r="F33" i="184"/>
  <c r="N32" i="184"/>
  <c r="M32" i="184"/>
  <c r="N31" i="184"/>
  <c r="M31" i="184"/>
  <c r="G31" i="184"/>
  <c r="F31" i="184"/>
  <c r="F49" i="184" s="1"/>
  <c r="N30" i="184"/>
  <c r="M30" i="184"/>
  <c r="M35" i="184" s="1"/>
  <c r="E29" i="184"/>
  <c r="D29" i="184"/>
  <c r="C29" i="184"/>
  <c r="J66" i="184" s="1"/>
  <c r="L28" i="184"/>
  <c r="K28" i="184"/>
  <c r="J28" i="184"/>
  <c r="G28" i="184"/>
  <c r="F28" i="184"/>
  <c r="N27" i="184"/>
  <c r="M27" i="184"/>
  <c r="G27" i="184"/>
  <c r="F27" i="184"/>
  <c r="N26" i="184"/>
  <c r="M26" i="184"/>
  <c r="G26" i="184"/>
  <c r="F26" i="184"/>
  <c r="N25" i="184"/>
  <c r="N28" i="184" s="1"/>
  <c r="M25" i="184"/>
  <c r="M28" i="184" s="1"/>
  <c r="G25" i="184"/>
  <c r="F25" i="184"/>
  <c r="G24" i="184"/>
  <c r="F24" i="184"/>
  <c r="M23" i="184"/>
  <c r="L23" i="184"/>
  <c r="K23" i="184"/>
  <c r="J23" i="184"/>
  <c r="G23" i="184"/>
  <c r="F23" i="184"/>
  <c r="N22" i="184"/>
  <c r="M22" i="184"/>
  <c r="G22" i="184"/>
  <c r="F22" i="184"/>
  <c r="N21" i="184"/>
  <c r="M21" i="184"/>
  <c r="G21" i="184"/>
  <c r="F21" i="184"/>
  <c r="N20" i="184"/>
  <c r="N23" i="184" s="1"/>
  <c r="M20" i="184"/>
  <c r="G20" i="184"/>
  <c r="F20" i="184"/>
  <c r="G19" i="184"/>
  <c r="F19" i="184"/>
  <c r="N18" i="184"/>
  <c r="L18" i="184"/>
  <c r="J61" i="184" s="1"/>
  <c r="K18" i="184"/>
  <c r="J18" i="184"/>
  <c r="G18" i="184"/>
  <c r="F18" i="184"/>
  <c r="M17" i="184"/>
  <c r="G17" i="184"/>
  <c r="F17" i="184"/>
  <c r="M16" i="184"/>
  <c r="M18" i="184" s="1"/>
  <c r="M15" i="184"/>
  <c r="G15" i="184"/>
  <c r="F15" i="184"/>
  <c r="F29" i="184" s="1"/>
  <c r="G14" i="184"/>
  <c r="F14" i="184"/>
  <c r="L13" i="184"/>
  <c r="K13" i="184"/>
  <c r="J13" i="184"/>
  <c r="N12" i="184"/>
  <c r="M12" i="184"/>
  <c r="F12" i="184"/>
  <c r="E12" i="184"/>
  <c r="D12" i="184"/>
  <c r="K66" i="184" s="1"/>
  <c r="C12" i="184"/>
  <c r="G12" i="184" s="1"/>
  <c r="N11" i="184"/>
  <c r="M11" i="184"/>
  <c r="G11" i="184"/>
  <c r="F11" i="184"/>
  <c r="N10" i="184"/>
  <c r="M10" i="184"/>
  <c r="G10" i="184"/>
  <c r="F10" i="184"/>
  <c r="N9" i="184"/>
  <c r="M9" i="184"/>
  <c r="G9" i="184"/>
  <c r="F9" i="184"/>
  <c r="N8" i="184"/>
  <c r="M8" i="184"/>
  <c r="G8" i="184"/>
  <c r="F8" i="184"/>
  <c r="N7" i="184"/>
  <c r="M7" i="184"/>
  <c r="G7" i="184"/>
  <c r="F7" i="184"/>
  <c r="N6" i="184"/>
  <c r="M6" i="184"/>
  <c r="G6" i="184"/>
  <c r="F6" i="184"/>
  <c r="N5" i="184"/>
  <c r="N13" i="184" s="1"/>
  <c r="M5" i="184"/>
  <c r="M13" i="184" s="1"/>
  <c r="G5" i="184"/>
  <c r="F5" i="184"/>
  <c r="M66" i="185" l="1"/>
  <c r="N66" i="185" s="1"/>
  <c r="N80" i="185"/>
  <c r="N74" i="184"/>
  <c r="F70" i="184"/>
  <c r="F60" i="184"/>
  <c r="M66" i="184" s="1"/>
  <c r="N66" i="184" s="1"/>
  <c r="L66" i="184"/>
  <c r="N70" i="184" s="1"/>
  <c r="J62" i="184"/>
  <c r="G29" i="184"/>
  <c r="N75" i="184"/>
  <c r="P53" i="184" s="1"/>
  <c r="P50" i="184"/>
  <c r="F21" i="183"/>
  <c r="F110" i="183"/>
  <c r="E110" i="183"/>
  <c r="D110" i="183"/>
  <c r="C110" i="183"/>
  <c r="E100" i="183"/>
  <c r="D100" i="183"/>
  <c r="C100" i="183"/>
  <c r="G99" i="183"/>
  <c r="F99" i="183"/>
  <c r="G98" i="183"/>
  <c r="F98" i="183"/>
  <c r="G97" i="183"/>
  <c r="F97" i="183"/>
  <c r="G96" i="183"/>
  <c r="F96" i="183"/>
  <c r="G95" i="183"/>
  <c r="F95" i="183"/>
  <c r="F94" i="183"/>
  <c r="F93" i="183"/>
  <c r="F92" i="183"/>
  <c r="F100" i="183" s="1"/>
  <c r="E90" i="183"/>
  <c r="D90" i="183"/>
  <c r="C90" i="183"/>
  <c r="G89" i="183"/>
  <c r="F89" i="183"/>
  <c r="G88" i="183"/>
  <c r="F88" i="183"/>
  <c r="G87" i="183"/>
  <c r="F87" i="183"/>
  <c r="G86" i="183"/>
  <c r="F86" i="183"/>
  <c r="G85" i="183"/>
  <c r="F85" i="183"/>
  <c r="F84" i="183"/>
  <c r="F83" i="183"/>
  <c r="F82" i="183"/>
  <c r="F90" i="183" s="1"/>
  <c r="E80" i="183"/>
  <c r="D80" i="183"/>
  <c r="C80" i="183"/>
  <c r="G79" i="183"/>
  <c r="F79" i="183"/>
  <c r="G78" i="183"/>
  <c r="F78" i="183"/>
  <c r="M77" i="183"/>
  <c r="G77" i="183"/>
  <c r="F77" i="183"/>
  <c r="M76" i="183"/>
  <c r="G76" i="183"/>
  <c r="F76" i="183"/>
  <c r="M75" i="183"/>
  <c r="G75" i="183"/>
  <c r="F75" i="183"/>
  <c r="M74" i="183"/>
  <c r="N69" i="183" s="1"/>
  <c r="G74" i="183"/>
  <c r="F74" i="183"/>
  <c r="G73" i="183"/>
  <c r="F73" i="183"/>
  <c r="F80" i="183" s="1"/>
  <c r="G72" i="183"/>
  <c r="G80" i="183" s="1"/>
  <c r="F72" i="183"/>
  <c r="E70" i="183"/>
  <c r="D70" i="183"/>
  <c r="C70" i="183"/>
  <c r="G69" i="183"/>
  <c r="F69" i="183"/>
  <c r="N77" i="183" s="1"/>
  <c r="G68" i="183"/>
  <c r="F68" i="183"/>
  <c r="F70" i="183" s="1"/>
  <c r="G67" i="183"/>
  <c r="F67" i="183"/>
  <c r="G66" i="183"/>
  <c r="F66" i="183"/>
  <c r="G65" i="183"/>
  <c r="F65" i="183"/>
  <c r="G64" i="183"/>
  <c r="G70" i="183" s="1"/>
  <c r="F64" i="183"/>
  <c r="G63" i="183"/>
  <c r="F63" i="183"/>
  <c r="N62" i="183"/>
  <c r="G62" i="183"/>
  <c r="F62" i="183"/>
  <c r="J60" i="183"/>
  <c r="E60" i="183"/>
  <c r="D60" i="183"/>
  <c r="C60" i="183"/>
  <c r="G59" i="183"/>
  <c r="F59" i="183"/>
  <c r="G58" i="183"/>
  <c r="F58" i="183"/>
  <c r="G57" i="183"/>
  <c r="F57" i="183"/>
  <c r="G56" i="183"/>
  <c r="F56" i="183"/>
  <c r="N76" i="183" s="1"/>
  <c r="G55" i="183"/>
  <c r="F55" i="183"/>
  <c r="G54" i="183"/>
  <c r="F54" i="183"/>
  <c r="G53" i="183"/>
  <c r="F53" i="183"/>
  <c r="G52" i="183"/>
  <c r="F52" i="183"/>
  <c r="G51" i="183"/>
  <c r="F51" i="183"/>
  <c r="P49" i="183"/>
  <c r="E49" i="183"/>
  <c r="D49" i="183"/>
  <c r="C49" i="183"/>
  <c r="G49" i="183" s="1"/>
  <c r="P48" i="183"/>
  <c r="G48" i="183"/>
  <c r="F48" i="183"/>
  <c r="P47" i="183"/>
  <c r="G47" i="183"/>
  <c r="F47" i="183"/>
  <c r="G46" i="183"/>
  <c r="F46" i="183"/>
  <c r="G45" i="183"/>
  <c r="F45" i="183"/>
  <c r="G44" i="183"/>
  <c r="F44" i="183"/>
  <c r="G43" i="183"/>
  <c r="F43" i="183"/>
  <c r="G42" i="183"/>
  <c r="F42" i="183"/>
  <c r="G41" i="183"/>
  <c r="F41" i="183"/>
  <c r="N40" i="183"/>
  <c r="M40" i="183"/>
  <c r="L40" i="183"/>
  <c r="K40" i="183"/>
  <c r="J40" i="183"/>
  <c r="G40" i="183"/>
  <c r="F40" i="183"/>
  <c r="N39" i="183"/>
  <c r="M39" i="183"/>
  <c r="G39" i="183"/>
  <c r="F39" i="183"/>
  <c r="N38" i="183"/>
  <c r="M38" i="183"/>
  <c r="G38" i="183"/>
  <c r="F38" i="183"/>
  <c r="N37" i="183"/>
  <c r="M37" i="183"/>
  <c r="G37" i="183"/>
  <c r="F37" i="183"/>
  <c r="G36" i="183"/>
  <c r="F36" i="183"/>
  <c r="L35" i="183"/>
  <c r="K35" i="183"/>
  <c r="J35" i="183"/>
  <c r="N35" i="183" s="1"/>
  <c r="G35" i="183"/>
  <c r="F35" i="183"/>
  <c r="N34" i="183"/>
  <c r="M34" i="183"/>
  <c r="G34" i="183"/>
  <c r="F34" i="183"/>
  <c r="N33" i="183"/>
  <c r="M33" i="183"/>
  <c r="G33" i="183"/>
  <c r="F33" i="183"/>
  <c r="N32" i="183"/>
  <c r="M32" i="183"/>
  <c r="N31" i="183"/>
  <c r="M31" i="183"/>
  <c r="G31" i="183"/>
  <c r="F31" i="183"/>
  <c r="F49" i="183" s="1"/>
  <c r="N30" i="183"/>
  <c r="M30" i="183"/>
  <c r="E29" i="183"/>
  <c r="D29" i="183"/>
  <c r="C29" i="183"/>
  <c r="J66" i="183" s="1"/>
  <c r="N28" i="183"/>
  <c r="L28" i="183"/>
  <c r="K28" i="183"/>
  <c r="J28" i="183"/>
  <c r="G28" i="183"/>
  <c r="F28" i="183"/>
  <c r="N27" i="183"/>
  <c r="M27" i="183"/>
  <c r="G27" i="183"/>
  <c r="F27" i="183"/>
  <c r="N26" i="183"/>
  <c r="M26" i="183"/>
  <c r="G26" i="183"/>
  <c r="F26" i="183"/>
  <c r="N25" i="183"/>
  <c r="M25" i="183"/>
  <c r="G25" i="183"/>
  <c r="F25" i="183"/>
  <c r="G24" i="183"/>
  <c r="F24" i="183"/>
  <c r="M23" i="183"/>
  <c r="L23" i="183"/>
  <c r="K23" i="183"/>
  <c r="J23" i="183"/>
  <c r="G23" i="183"/>
  <c r="F23" i="183"/>
  <c r="N22" i="183"/>
  <c r="M22" i="183"/>
  <c r="G22" i="183"/>
  <c r="F22" i="183"/>
  <c r="N21" i="183"/>
  <c r="M21" i="183"/>
  <c r="G21" i="183"/>
  <c r="N20" i="183"/>
  <c r="N23" i="183" s="1"/>
  <c r="M20" i="183"/>
  <c r="G20" i="183"/>
  <c r="F20" i="183"/>
  <c r="G19" i="183"/>
  <c r="F19" i="183"/>
  <c r="N18" i="183"/>
  <c r="L18" i="183"/>
  <c r="K18" i="183"/>
  <c r="J18" i="183"/>
  <c r="G18" i="183"/>
  <c r="F18" i="183"/>
  <c r="M17" i="183"/>
  <c r="G17" i="183"/>
  <c r="F17" i="183"/>
  <c r="M16" i="183"/>
  <c r="M18" i="183" s="1"/>
  <c r="M15" i="183"/>
  <c r="G15" i="183"/>
  <c r="F15" i="183"/>
  <c r="G14" i="183"/>
  <c r="F14" i="183"/>
  <c r="L13" i="183"/>
  <c r="K13" i="183"/>
  <c r="J13" i="183"/>
  <c r="N12" i="183"/>
  <c r="M12" i="183"/>
  <c r="E12" i="183"/>
  <c r="D12" i="183"/>
  <c r="C12" i="183"/>
  <c r="N11" i="183"/>
  <c r="M11" i="183"/>
  <c r="G11" i="183"/>
  <c r="F11" i="183"/>
  <c r="N10" i="183"/>
  <c r="M10" i="183"/>
  <c r="G10" i="183"/>
  <c r="F10" i="183"/>
  <c r="F12" i="183" s="1"/>
  <c r="N9" i="183"/>
  <c r="M9" i="183"/>
  <c r="G9" i="183"/>
  <c r="F9" i="183"/>
  <c r="N8" i="183"/>
  <c r="M8" i="183"/>
  <c r="G8" i="183"/>
  <c r="F8" i="183"/>
  <c r="N7" i="183"/>
  <c r="M7" i="183"/>
  <c r="G7" i="183"/>
  <c r="F7" i="183"/>
  <c r="N6" i="183"/>
  <c r="M6" i="183"/>
  <c r="G6" i="183"/>
  <c r="F6" i="183"/>
  <c r="N5" i="183"/>
  <c r="N13" i="183" s="1"/>
  <c r="M5" i="183"/>
  <c r="M13" i="183" s="1"/>
  <c r="G5" i="183"/>
  <c r="F5" i="183"/>
  <c r="N80" i="184" l="1"/>
  <c r="K66" i="183"/>
  <c r="F60" i="183"/>
  <c r="G60" i="183"/>
  <c r="G12" i="183"/>
  <c r="M35" i="183"/>
  <c r="J61" i="183"/>
  <c r="J62" i="183" s="1"/>
  <c r="M28" i="183"/>
  <c r="N74" i="183"/>
  <c r="L66" i="183"/>
  <c r="N70" i="183" s="1"/>
  <c r="F29" i="183"/>
  <c r="G29" i="183"/>
  <c r="N75" i="183"/>
  <c r="P50" i="183"/>
  <c r="P53" i="183" l="1"/>
  <c r="M66" i="183"/>
  <c r="N66" i="183" s="1"/>
  <c r="N80" i="183"/>
  <c r="F109" i="161" l="1"/>
  <c r="E109" i="161"/>
  <c r="D109" i="161"/>
  <c r="C109" i="161"/>
  <c r="E99" i="161"/>
  <c r="D99" i="161"/>
  <c r="C99" i="161"/>
  <c r="G98" i="161"/>
  <c r="F98" i="161"/>
  <c r="G97" i="161"/>
  <c r="F97" i="161"/>
  <c r="G96" i="161"/>
  <c r="F96" i="161"/>
  <c r="G95" i="161"/>
  <c r="F95" i="161"/>
  <c r="G94" i="161"/>
  <c r="F94" i="161"/>
  <c r="F93" i="161"/>
  <c r="F92" i="161"/>
  <c r="F91" i="161"/>
  <c r="E89" i="161"/>
  <c r="D89" i="161"/>
  <c r="C89" i="161"/>
  <c r="G88" i="161"/>
  <c r="F88" i="161"/>
  <c r="G87" i="161"/>
  <c r="F87" i="161"/>
  <c r="G86" i="161"/>
  <c r="F86" i="161"/>
  <c r="G85" i="161"/>
  <c r="F85" i="161"/>
  <c r="G84" i="161"/>
  <c r="F84" i="161"/>
  <c r="F83" i="161"/>
  <c r="F82" i="161"/>
  <c r="F81" i="161"/>
  <c r="E79" i="161"/>
  <c r="D79" i="161"/>
  <c r="C79" i="161"/>
  <c r="G78" i="161"/>
  <c r="F78" i="161"/>
  <c r="M77" i="161"/>
  <c r="G77" i="161"/>
  <c r="F77" i="161"/>
  <c r="M76" i="161"/>
  <c r="G76" i="161"/>
  <c r="F76" i="161"/>
  <c r="M75" i="161"/>
  <c r="G75" i="161"/>
  <c r="F75" i="161"/>
  <c r="M74" i="161"/>
  <c r="N69" i="161" s="1"/>
  <c r="G74" i="161"/>
  <c r="F74" i="161"/>
  <c r="G73" i="161"/>
  <c r="F73" i="161"/>
  <c r="G72" i="161"/>
  <c r="F72" i="161"/>
  <c r="G71" i="161"/>
  <c r="F71" i="161"/>
  <c r="E69" i="161"/>
  <c r="D69" i="161"/>
  <c r="C69" i="161"/>
  <c r="G68" i="161"/>
  <c r="F68" i="161"/>
  <c r="G67" i="161"/>
  <c r="F67" i="161"/>
  <c r="G66" i="161"/>
  <c r="F66" i="161"/>
  <c r="G65" i="161"/>
  <c r="F65" i="161"/>
  <c r="G64" i="161"/>
  <c r="F64" i="161"/>
  <c r="G63" i="161"/>
  <c r="F63" i="161"/>
  <c r="N62" i="161"/>
  <c r="G62" i="161"/>
  <c r="F62" i="161"/>
  <c r="G61" i="161"/>
  <c r="F61" i="161"/>
  <c r="J60" i="161"/>
  <c r="E59" i="161"/>
  <c r="D59" i="161"/>
  <c r="C59" i="161"/>
  <c r="G58" i="161"/>
  <c r="F58" i="161"/>
  <c r="G57" i="161"/>
  <c r="F57" i="161"/>
  <c r="G56" i="161"/>
  <c r="F56" i="161"/>
  <c r="G55" i="161"/>
  <c r="F55" i="161"/>
  <c r="G54" i="161"/>
  <c r="F54" i="161"/>
  <c r="G53" i="161"/>
  <c r="F53" i="161"/>
  <c r="G52" i="161"/>
  <c r="F52" i="161"/>
  <c r="G51" i="161"/>
  <c r="F51" i="161"/>
  <c r="P49" i="161"/>
  <c r="E49" i="161"/>
  <c r="D49" i="161"/>
  <c r="C49" i="161"/>
  <c r="P48" i="161"/>
  <c r="G48" i="161"/>
  <c r="F48" i="161"/>
  <c r="P47" i="161"/>
  <c r="G47" i="161"/>
  <c r="F47" i="161"/>
  <c r="G46" i="161"/>
  <c r="F46" i="161"/>
  <c r="G45" i="161"/>
  <c r="F45" i="161"/>
  <c r="G44" i="161"/>
  <c r="F44" i="161"/>
  <c r="G43" i="161"/>
  <c r="F43" i="161"/>
  <c r="G42" i="161"/>
  <c r="F42" i="161"/>
  <c r="G41" i="161"/>
  <c r="F41" i="161"/>
  <c r="L40" i="161"/>
  <c r="K40" i="161"/>
  <c r="J40" i="161"/>
  <c r="G40" i="161"/>
  <c r="F40" i="161"/>
  <c r="N39" i="161"/>
  <c r="N40" i="161" s="1"/>
  <c r="M39" i="161"/>
  <c r="G39" i="161"/>
  <c r="F39" i="161"/>
  <c r="N38" i="161"/>
  <c r="M38" i="161"/>
  <c r="G38" i="161"/>
  <c r="F38" i="161"/>
  <c r="N37" i="161"/>
  <c r="M37" i="161"/>
  <c r="G37" i="161"/>
  <c r="F37" i="161"/>
  <c r="G36" i="161"/>
  <c r="F36" i="161"/>
  <c r="L35" i="161"/>
  <c r="K35" i="161"/>
  <c r="J35" i="161"/>
  <c r="G35" i="161"/>
  <c r="F35" i="161"/>
  <c r="N34" i="161"/>
  <c r="M34" i="161"/>
  <c r="G34" i="161"/>
  <c r="F34" i="161"/>
  <c r="N33" i="161"/>
  <c r="M33" i="161"/>
  <c r="G33" i="161"/>
  <c r="F33" i="161"/>
  <c r="N32" i="161"/>
  <c r="M32" i="161"/>
  <c r="N31" i="161"/>
  <c r="M31" i="161"/>
  <c r="G31" i="161"/>
  <c r="F31" i="161"/>
  <c r="N30" i="161"/>
  <c r="M30" i="161"/>
  <c r="E29" i="161"/>
  <c r="D29" i="161"/>
  <c r="C29" i="161"/>
  <c r="M28" i="161"/>
  <c r="L28" i="161"/>
  <c r="K28" i="161"/>
  <c r="J28" i="161"/>
  <c r="G28" i="161"/>
  <c r="F28" i="161"/>
  <c r="N27" i="161"/>
  <c r="M27" i="161"/>
  <c r="G27" i="161"/>
  <c r="F27" i="161"/>
  <c r="N26" i="161"/>
  <c r="M26" i="161"/>
  <c r="G26" i="161"/>
  <c r="F26" i="161"/>
  <c r="N25" i="161"/>
  <c r="M25" i="161"/>
  <c r="G25" i="161"/>
  <c r="F25" i="161"/>
  <c r="G24" i="161"/>
  <c r="F24" i="161"/>
  <c r="L23" i="161"/>
  <c r="K23" i="161"/>
  <c r="J23" i="161"/>
  <c r="G23" i="161"/>
  <c r="F23" i="161"/>
  <c r="N22" i="161"/>
  <c r="M22" i="161"/>
  <c r="G22" i="161"/>
  <c r="F22" i="161"/>
  <c r="N21" i="161"/>
  <c r="M21" i="161"/>
  <c r="G21" i="161"/>
  <c r="F21" i="161"/>
  <c r="N20" i="161"/>
  <c r="N23" i="161" s="1"/>
  <c r="M20" i="161"/>
  <c r="G20" i="161"/>
  <c r="F20" i="161"/>
  <c r="G19" i="161"/>
  <c r="F19" i="161"/>
  <c r="N18" i="161"/>
  <c r="L18" i="161"/>
  <c r="K18" i="161"/>
  <c r="J18" i="161"/>
  <c r="G18" i="161"/>
  <c r="F18" i="161"/>
  <c r="M17" i="161"/>
  <c r="G17" i="161"/>
  <c r="F17" i="161"/>
  <c r="M16" i="161"/>
  <c r="M15" i="161"/>
  <c r="G15" i="161"/>
  <c r="F15" i="161"/>
  <c r="G14" i="161"/>
  <c r="F14" i="161"/>
  <c r="L13" i="161"/>
  <c r="K13" i="161"/>
  <c r="J13" i="161"/>
  <c r="N12" i="161"/>
  <c r="M12" i="161"/>
  <c r="E12" i="161"/>
  <c r="D12" i="161"/>
  <c r="G12" i="161" s="1"/>
  <c r="C12" i="161"/>
  <c r="N11" i="161"/>
  <c r="M11" i="161"/>
  <c r="G11" i="161"/>
  <c r="F11" i="161"/>
  <c r="N10" i="161"/>
  <c r="M10" i="161"/>
  <c r="G10" i="161"/>
  <c r="F10" i="161"/>
  <c r="N9" i="161"/>
  <c r="M9" i="161"/>
  <c r="G9" i="161"/>
  <c r="F9" i="161"/>
  <c r="N8" i="161"/>
  <c r="M8" i="161"/>
  <c r="G8" i="161"/>
  <c r="F8" i="161"/>
  <c r="N7" i="161"/>
  <c r="M7" i="161"/>
  <c r="G7" i="161"/>
  <c r="F7" i="161"/>
  <c r="N6" i="161"/>
  <c r="M6" i="161"/>
  <c r="G6" i="161"/>
  <c r="F6" i="161"/>
  <c r="N5" i="161"/>
  <c r="M5" i="161"/>
  <c r="G5" i="161"/>
  <c r="F5" i="161"/>
  <c r="F59" i="161" l="1"/>
  <c r="G49" i="161"/>
  <c r="G79" i="161"/>
  <c r="N74" i="161"/>
  <c r="K66" i="161"/>
  <c r="F99" i="161"/>
  <c r="F12" i="161"/>
  <c r="M40" i="161"/>
  <c r="N13" i="161"/>
  <c r="M35" i="161"/>
  <c r="G59" i="161"/>
  <c r="N28" i="161"/>
  <c r="N35" i="161"/>
  <c r="F89" i="161"/>
  <c r="N75" i="161"/>
  <c r="F69" i="161"/>
  <c r="G69" i="161"/>
  <c r="M13" i="161"/>
  <c r="J61" i="161"/>
  <c r="J62" i="161" s="1"/>
  <c r="J66" i="161"/>
  <c r="F49" i="161"/>
  <c r="F79" i="161"/>
  <c r="N77" i="161"/>
  <c r="N76" i="161"/>
  <c r="F29" i="161"/>
  <c r="L66" i="161"/>
  <c r="N70" i="161" s="1"/>
  <c r="M23" i="161"/>
  <c r="M18" i="161"/>
  <c r="G29" i="161"/>
  <c r="P50" i="161"/>
  <c r="P53" i="161" l="1"/>
  <c r="M66" i="161"/>
  <c r="N66" i="161" s="1"/>
  <c r="N80" i="161"/>
</calcChain>
</file>

<file path=xl/sharedStrings.xml><?xml version="1.0" encoding="utf-8"?>
<sst xmlns="http://schemas.openxmlformats.org/spreadsheetml/2006/main" count="1977" uniqueCount="131">
  <si>
    <t>CUTTING</t>
  </si>
  <si>
    <t>FINISHING</t>
  </si>
  <si>
    <t>Line Chief</t>
  </si>
  <si>
    <t>Supervisor</t>
  </si>
  <si>
    <t>Needle Man</t>
  </si>
  <si>
    <t>In-Charge</t>
  </si>
  <si>
    <t>Spot Man</t>
  </si>
  <si>
    <t>Manager</t>
  </si>
  <si>
    <t>Marker Man</t>
  </si>
  <si>
    <t>Cutter Man</t>
  </si>
  <si>
    <t>Mechanic</t>
  </si>
  <si>
    <t>Operator</t>
  </si>
  <si>
    <t>Sewing Asst.</t>
  </si>
  <si>
    <t>Iron Man</t>
  </si>
  <si>
    <t>Finishing Asst.</t>
  </si>
  <si>
    <t>Loader</t>
  </si>
  <si>
    <t>Sweeper</t>
  </si>
  <si>
    <t>Sl. No.</t>
  </si>
  <si>
    <t>Strength</t>
  </si>
  <si>
    <t>Present</t>
  </si>
  <si>
    <t>Absent</t>
  </si>
  <si>
    <t>PRODUCTION</t>
  </si>
  <si>
    <t>HR &amp; ADMIN</t>
  </si>
  <si>
    <t>Fin. Iron Man</t>
  </si>
  <si>
    <t>Boiler Op.</t>
  </si>
  <si>
    <t>HOUSE KEEPING</t>
  </si>
  <si>
    <t>STORE</t>
  </si>
  <si>
    <t>COMPLIANCE</t>
  </si>
  <si>
    <t>Ttl Strength</t>
  </si>
  <si>
    <t>Ttl Absent</t>
  </si>
  <si>
    <t>% Absent</t>
  </si>
  <si>
    <t>Ttl Present</t>
  </si>
  <si>
    <t>Total Staff Present</t>
  </si>
  <si>
    <t>Total Worker Present</t>
  </si>
  <si>
    <t>Total Present</t>
  </si>
  <si>
    <t>Attendance Summary</t>
  </si>
  <si>
    <t>Name of the Post &amp; Dept</t>
  </si>
  <si>
    <t>Total Running Machine No.</t>
  </si>
  <si>
    <t>Man Machine Ratio</t>
  </si>
  <si>
    <t>Packer Man</t>
  </si>
  <si>
    <t>Total Sewing Operator</t>
  </si>
  <si>
    <t>Total</t>
  </si>
  <si>
    <t>Checker (3) &amp; Cleaner</t>
  </si>
  <si>
    <t>MAINTANANCE</t>
  </si>
  <si>
    <t>Projection</t>
  </si>
  <si>
    <t>P.M/ A.P.M</t>
  </si>
  <si>
    <t xml:space="preserve">Q.C </t>
  </si>
  <si>
    <t>Finishing Q.I</t>
  </si>
  <si>
    <t>Cutting Q.I</t>
  </si>
  <si>
    <t>Sewing Q.I</t>
  </si>
  <si>
    <t>Cutting Q.C</t>
  </si>
  <si>
    <t>Total Sewing Helper</t>
  </si>
  <si>
    <t>Total Sewing Iron Man</t>
  </si>
  <si>
    <t>Fusing Machine Opt</t>
  </si>
  <si>
    <t>Fusing Machine Ast</t>
  </si>
  <si>
    <t>SAMPLE</t>
  </si>
  <si>
    <t>Asstt Manager</t>
  </si>
  <si>
    <t>App Quota</t>
  </si>
  <si>
    <t>General Manager</t>
  </si>
  <si>
    <t xml:space="preserve"> Manager</t>
  </si>
  <si>
    <t>Admin Officer</t>
  </si>
  <si>
    <t>Wraps Clothes-Line Ltd.</t>
  </si>
  <si>
    <t>Line - 01</t>
  </si>
  <si>
    <t>Line - 02</t>
  </si>
  <si>
    <t>Line -03</t>
  </si>
  <si>
    <t>Line -04</t>
  </si>
  <si>
    <t>GM</t>
  </si>
  <si>
    <t>Operation Manager</t>
  </si>
  <si>
    <t xml:space="preserve"> Supervisor</t>
  </si>
  <si>
    <t>Numbering Man</t>
  </si>
  <si>
    <t>Bundilling Man</t>
  </si>
  <si>
    <t>Scissor Man</t>
  </si>
  <si>
    <t>Input Man</t>
  </si>
  <si>
    <t>Asst Cutter Man</t>
  </si>
  <si>
    <t>Thread Sucker Op</t>
  </si>
  <si>
    <t>Compliance Officer</t>
  </si>
  <si>
    <t xml:space="preserve"> Welfare Officer</t>
  </si>
  <si>
    <t>Peon</t>
  </si>
  <si>
    <t>Project Engineer</t>
  </si>
  <si>
    <t>Merchandiser</t>
  </si>
  <si>
    <t>Ndl Detector M/C OP</t>
  </si>
  <si>
    <t>Hang tag, Waist tag OP</t>
  </si>
  <si>
    <t>Gap</t>
  </si>
  <si>
    <t>Poli Man &amp;Sticker</t>
  </si>
  <si>
    <t>F.Q.C &amp; Auditor</t>
  </si>
  <si>
    <t>Folding man &amp;Input man</t>
  </si>
  <si>
    <t xml:space="preserve">Operator </t>
  </si>
  <si>
    <t xml:space="preserve">Receive Man </t>
  </si>
  <si>
    <t>Sample Q.I.</t>
  </si>
  <si>
    <t>Sample Oparetor</t>
  </si>
  <si>
    <t>Total Sewing Q.I</t>
  </si>
  <si>
    <t>Line -05</t>
  </si>
  <si>
    <t>Packing. Supervisor</t>
  </si>
  <si>
    <t>Electrician &amp; Helper</t>
  </si>
  <si>
    <t>Jamirdiya, Masterbari, Bhaluka, Mymensingh</t>
  </si>
  <si>
    <t>Total Workers</t>
  </si>
  <si>
    <t>Total Female Workers</t>
  </si>
  <si>
    <t>Total Male Workers</t>
  </si>
  <si>
    <t>Mechanic In-Charge</t>
  </si>
  <si>
    <t>Pattern Master&amp;CAD In-Charge</t>
  </si>
  <si>
    <t>Line -06</t>
  </si>
  <si>
    <t>IE Executive &amp; Repoter</t>
  </si>
  <si>
    <t>Line -07</t>
  </si>
  <si>
    <t>Cutting</t>
  </si>
  <si>
    <t>Finishing</t>
  </si>
  <si>
    <t>Quality</t>
  </si>
  <si>
    <t>Staff</t>
  </si>
  <si>
    <t>Sewing input man</t>
  </si>
  <si>
    <t>Total Present Man Machine Ratio</t>
  </si>
  <si>
    <t>all sewing</t>
  </si>
  <si>
    <t xml:space="preserve">Officer &amp; Asst. Officer </t>
  </si>
  <si>
    <t>Doctor &amp; Medical assistant</t>
  </si>
  <si>
    <t>Sample Man&amp; Supervisor</t>
  </si>
  <si>
    <t>Quality Manager&amp; In-Charge</t>
  </si>
  <si>
    <t>HR Officer/Payroll</t>
  </si>
  <si>
    <t>Date:02/09/2023</t>
  </si>
  <si>
    <t>Asst.General Manager</t>
  </si>
  <si>
    <t xml:space="preserve"> </t>
  </si>
  <si>
    <t>SR. Cutter Man</t>
  </si>
  <si>
    <t>Asst Cutter Man/Cutter man</t>
  </si>
  <si>
    <t xml:space="preserve">  </t>
  </si>
  <si>
    <t>Date:01/10/2023</t>
  </si>
  <si>
    <t>Date:02/10/2023</t>
  </si>
  <si>
    <t>Date:03/10/2023</t>
  </si>
  <si>
    <t>Date:04/10/2023</t>
  </si>
  <si>
    <t>Date:05/10/2023</t>
  </si>
  <si>
    <t>Date:07/10/2023</t>
  </si>
  <si>
    <t>Date:08/10/2023</t>
  </si>
  <si>
    <t>Date:09/10/2023</t>
  </si>
  <si>
    <t>Asst.Manager</t>
  </si>
  <si>
    <t>Date:10/10/2023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</si>
</sst>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;[Red]0"/>
    <numFmt numFmtId="165" formatCode="#,##0.00;[Red]#,##0.00"/>
    <numFmt numFmtId="166" formatCode="0.00;[Red]0.00"/>
  </numFmts>
  <fonts count="16">
    <font>
      <sz val="10"/>
      <name val="Arial"/>
    </font>
    <font>
      <sz val="10"/>
      <name val="Arial"/>
      <family val="2"/>
    </font>
    <font>
      <b/>
      <sz val="10"/>
      <name val="Aparajita"/>
      <family val="2"/>
    </font>
    <font>
      <sz val="12"/>
      <color indexed="12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5" xfId="0" applyNumberFormat="1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9" fontId="9" fillId="0" borderId="0" xfId="1" applyNumberFormat="1" applyFont="1" applyFill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7" fillId="4" borderId="9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64" fontId="5" fillId="0" borderId="8" xfId="1" applyNumberFormat="1" applyFont="1" applyFill="1" applyBorder="1" applyAlignment="1">
      <alignment horizontal="center" vertical="center"/>
    </xf>
    <xf numFmtId="9" fontId="9" fillId="0" borderId="8" xfId="1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4" borderId="0" xfId="0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/>
    <xf numFmtId="0" fontId="5" fillId="6" borderId="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" fontId="5" fillId="7" borderId="1" xfId="0" applyNumberFormat="1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vertical="center"/>
    </xf>
    <xf numFmtId="0" fontId="9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" fontId="8" fillId="2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horizontal="center" vertical="center"/>
    </xf>
    <xf numFmtId="1" fontId="5" fillId="6" borderId="0" xfId="0" applyNumberFormat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1" fontId="5" fillId="7" borderId="0" xfId="0" applyNumberFormat="1" applyFont="1" applyFill="1" applyBorder="1" applyAlignment="1">
      <alignment horizontal="center" vertical="center"/>
    </xf>
    <xf numFmtId="1" fontId="5" fillId="4" borderId="0" xfId="0" applyNumberFormat="1" applyFont="1" applyFill="1" applyBorder="1" applyAlignment="1">
      <alignment horizontal="center" vertical="center"/>
    </xf>
    <xf numFmtId="9" fontId="6" fillId="0" borderId="0" xfId="0" applyNumberFormat="1" applyFont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9" fillId="8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/>
    </xf>
    <xf numFmtId="1" fontId="9" fillId="4" borderId="5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6" borderId="2" xfId="0" applyNumberFormat="1" applyFont="1" applyFill="1" applyBorder="1" applyAlignment="1">
      <alignment horizontal="center" vertical="center" wrapText="1"/>
    </xf>
    <xf numFmtId="1" fontId="5" fillId="10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1" fontId="5" fillId="2" borderId="30" xfId="0" applyNumberFormat="1" applyFont="1" applyFill="1" applyBorder="1" applyAlignment="1">
      <alignment horizontal="center" vertical="center"/>
    </xf>
    <xf numFmtId="1" fontId="8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2" fillId="8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1" fontId="4" fillId="0" borderId="0" xfId="0" applyNumberFormat="1" applyFont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9" fillId="8" borderId="13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166" fontId="8" fillId="2" borderId="7" xfId="0" applyNumberFormat="1" applyFont="1" applyFill="1" applyBorder="1" applyAlignment="1">
      <alignment horizontal="center" vertical="center"/>
    </xf>
    <xf numFmtId="166" fontId="8" fillId="2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right" vertical="center"/>
    </xf>
    <xf numFmtId="0" fontId="7" fillId="4" borderId="14" xfId="0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right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5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right" vertical="center"/>
    </xf>
    <xf numFmtId="0" fontId="5" fillId="4" borderId="14" xfId="0" applyFont="1" applyFill="1" applyBorder="1" applyAlignment="1">
      <alignment horizontal="right" vertical="center"/>
    </xf>
    <xf numFmtId="0" fontId="9" fillId="8" borderId="15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4" xfId="0" applyNumberFormat="1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1" fontId="8" fillId="0" borderId="15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16F-4007-B034-AE37B894E95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16F-4007-B034-AE37B894E95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16F-4007-B034-AE37B894E95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6F-4007-B034-AE37B894E950}"/>
              </c:ext>
            </c:extLst>
          </c:dPt>
          <c:dLbls>
            <c:spPr>
              <a:effectLst>
                <a:outerShdw sx="1000" sy="1000" algn="ctr" rotWithShape="0">
                  <a:sysClr val="window" lastClr="FFFFFF"/>
                </a:outerShdw>
              </a:effectLst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'02.09.2023'!$J$167:$M$167</c:f>
              <c:numCache>
                <c:formatCode>General</c:formatCode>
                <c:ptCount val="4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16F-4007-B034-AE37B894E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effectLst>
      <a:outerShdw dist="50800" sx="1000" sy="1000" algn="ctr" rotWithShape="0">
        <a:sysClr val="window" lastClr="FFFFFF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#REF!$J$66:$M$66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#REF!$J$66:$M$66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#REF!$J$66:$M$66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#REF!$J$66:$M$66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layout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layout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#REF!$J$66:$M$66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layout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layout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#REF!$J$66:$M$66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Pt>
            <c:idx val="1"/>
            <c:bubble3D val="0"/>
            <c:spPr>
              <a:solidFill>
                <a:srgbClr val="04AC0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56F-4E2B-8999-A6BB17E5DC80}"/>
              </c:ext>
            </c:extLst>
          </c:dPt>
          <c:dPt>
            <c:idx val="2"/>
            <c:bubble3D val="0"/>
            <c:spPr>
              <a:solidFill>
                <a:srgbClr val="0066FF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56F-4E2B-8999-A6BB17E5DC80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'02.09.2023'!$J$66:$M$66</c:f>
              <c:numCache>
                <c:formatCode>General</c:formatCode>
                <c:ptCount val="4"/>
                <c:pt idx="0">
                  <c:v>603</c:v>
                </c:pt>
                <c:pt idx="1">
                  <c:v>244</c:v>
                </c:pt>
                <c:pt idx="2">
                  <c:v>223</c:v>
                </c:pt>
                <c:pt idx="3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56F-4E2B-8999-A6BB17E5DC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val>
            <c:numRef>
              <c:f>#REF!$J$66:$M$66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56F-4E2B-8999-A6BB17E5D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ln cap="rnd"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  <a:effectLst>
          <a:outerShdw sx="1000" sy="1000" algn="ctr" rotWithShape="0">
            <a:sysClr val="window" lastClr="FFFFFF"/>
          </a:outerShdw>
        </a:effectLst>
      </c:spPr>
    </c:plotArea>
    <c:legend>
      <c:legendPos val="r"/>
      <c:overlay val="0"/>
      <c:spPr>
        <a:solidFill>
          <a:sysClr val="window" lastClr="FFFFFF"/>
        </a:solidFill>
      </c:spPr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spPr>
    <a:ln cap="rnd"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119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64306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114300</xdr:colOff>
      <xdr:row>168</xdr:row>
      <xdr:rowOff>19050</xdr:rowOff>
    </xdr:from>
    <xdr:to>
      <xdr:col>9</xdr:col>
      <xdr:colOff>390525</xdr:colOff>
      <xdr:row>176</xdr:row>
      <xdr:rowOff>114300</xdr:rowOff>
    </xdr:to>
    <xdr:graphicFrame macro="">
      <xdr:nvGraphicFramePr>
        <xdr:cNvPr id="4" name="Chart 17">
          <a:extLst>
            <a:ext uri="{FF2B5EF4-FFF2-40B4-BE49-F238E27FC236}">
              <a16:creationId xmlns:a16="http://schemas.microsoft.com/office/drawing/2014/main" xmlns="" id="{00000000-0008-0000-0000-00005B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4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400050</xdr:colOff>
      <xdr:row>0</xdr:row>
      <xdr:rowOff>333375</xdr:rowOff>
    </xdr:from>
    <xdr:ext cx="194454" cy="255111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248150" y="333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6</xdr:col>
      <xdr:colOff>400050</xdr:colOff>
      <xdr:row>120</xdr:row>
      <xdr:rowOff>333375</xdr:rowOff>
    </xdr:from>
    <xdr:ext cx="194454" cy="255111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248150" y="183737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7</xdr:col>
      <xdr:colOff>134592</xdr:colOff>
      <xdr:row>68</xdr:row>
      <xdr:rowOff>52180</xdr:rowOff>
    </xdr:from>
    <xdr:to>
      <xdr:col>9</xdr:col>
      <xdr:colOff>420342</xdr:colOff>
      <xdr:row>78</xdr:row>
      <xdr:rowOff>90280</xdr:rowOff>
    </xdr:to>
    <xdr:graphicFrame macro="">
      <xdr:nvGraphicFramePr>
        <xdr:cNvPr id="7" name="Chart 18">
          <a:extLst>
            <a:ext uri="{FF2B5EF4-FFF2-40B4-BE49-F238E27FC236}">
              <a16:creationId xmlns:a16="http://schemas.microsoft.com/office/drawing/2014/main" xmlns="" id="{00000000-0008-0000-0000-00005CE46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5"/>
  <sheetViews>
    <sheetView showGridLines="0" view="pageBreakPreview" topLeftCell="A55" zoomScale="120" zoomScaleNormal="120" zoomScaleSheetLayoutView="120" workbookViewId="0">
      <selection activeCell="L71" sqref="L71"/>
    </sheetView>
  </sheetViews>
  <sheetFormatPr defaultRowHeight="15.75"/>
  <cols>
    <col min="1" max="1" width="3.7109375" style="123" customWidth="1"/>
    <col min="2" max="2" width="24.28515625" style="122" bestFit="1" customWidth="1"/>
    <col min="3" max="3" width="8.5703125" style="123" bestFit="1" customWidth="1"/>
    <col min="4" max="4" width="7.5703125" style="123" bestFit="1" customWidth="1"/>
    <col min="5" max="5" width="7.7109375" style="3" customWidth="1"/>
    <col min="6" max="6" width="6.42578125" style="123" bestFit="1" customWidth="1"/>
    <col min="7" max="7" width="5.42578125" style="123" customWidth="1"/>
    <col min="8" max="8" width="3.7109375" style="123" customWidth="1"/>
    <col min="9" max="9" width="26" style="122" bestFit="1" customWidth="1"/>
    <col min="10" max="10" width="8.5703125" style="123" bestFit="1" customWidth="1"/>
    <col min="11" max="11" width="8.7109375" style="123" bestFit="1" customWidth="1"/>
    <col min="12" max="12" width="9" style="123" customWidth="1"/>
    <col min="13" max="13" width="8.42578125" style="123" customWidth="1"/>
    <col min="14" max="14" width="7.140625" style="3" bestFit="1" customWidth="1"/>
    <col min="15" max="15" width="15.140625" style="123" bestFit="1" customWidth="1"/>
    <col min="16" max="16384" width="9.140625" style="123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115</v>
      </c>
      <c r="M2" s="327"/>
      <c r="N2" s="327"/>
    </row>
    <row r="3" spans="1:28" ht="14.1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4.1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0.7" customHeight="1" thickTop="1">
      <c r="A5" s="110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58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117"/>
      <c r="P5" s="117"/>
      <c r="Q5" s="121"/>
      <c r="R5" s="121"/>
      <c r="S5" s="121"/>
      <c r="T5" s="121"/>
      <c r="U5" s="7"/>
      <c r="V5" s="118"/>
      <c r="W5" s="117"/>
      <c r="X5" s="118"/>
      <c r="Y5" s="121"/>
      <c r="Z5" s="121"/>
      <c r="AA5" s="121"/>
      <c r="AB5" s="7"/>
    </row>
    <row r="6" spans="1:28" ht="10.7" customHeight="1">
      <c r="A6" s="110">
        <v>2</v>
      </c>
      <c r="B6" s="110" t="s">
        <v>67</v>
      </c>
      <c r="C6" s="93">
        <v>1</v>
      </c>
      <c r="D6" s="112">
        <v>0</v>
      </c>
      <c r="E6" s="93">
        <v>0</v>
      </c>
      <c r="F6" s="93">
        <f t="shared" si="0"/>
        <v>0</v>
      </c>
      <c r="G6" s="5">
        <f t="shared" ref="G6:G12" si="1">C6-D6</f>
        <v>1</v>
      </c>
      <c r="H6" s="112">
        <v>77</v>
      </c>
      <c r="I6" s="110" t="s">
        <v>59</v>
      </c>
      <c r="J6" s="112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117"/>
      <c r="P6" s="117"/>
      <c r="Q6" s="121"/>
      <c r="R6" s="121"/>
      <c r="S6" s="121"/>
      <c r="T6" s="121"/>
      <c r="U6" s="7"/>
      <c r="V6" s="118"/>
      <c r="W6" s="117"/>
      <c r="X6" s="118"/>
      <c r="Y6" s="121"/>
      <c r="Z6" s="121"/>
      <c r="AA6" s="121"/>
      <c r="AB6" s="7"/>
    </row>
    <row r="7" spans="1:28" ht="10.7" customHeight="1">
      <c r="A7" s="110">
        <v>3</v>
      </c>
      <c r="B7" s="110" t="s">
        <v>45</v>
      </c>
      <c r="C7" s="93">
        <v>2</v>
      </c>
      <c r="D7" s="112">
        <v>0</v>
      </c>
      <c r="E7" s="93">
        <v>0</v>
      </c>
      <c r="F7" s="93">
        <f t="shared" si="0"/>
        <v>0</v>
      </c>
      <c r="G7" s="5">
        <f t="shared" si="1"/>
        <v>2</v>
      </c>
      <c r="H7" s="10">
        <v>78</v>
      </c>
      <c r="I7" s="110" t="s">
        <v>56</v>
      </c>
      <c r="J7" s="112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117"/>
      <c r="P7" s="117"/>
      <c r="Q7" s="121"/>
      <c r="R7" s="121"/>
      <c r="S7" s="121"/>
      <c r="T7" s="121"/>
      <c r="U7" s="7"/>
      <c r="V7" s="118"/>
      <c r="W7" s="117"/>
      <c r="X7" s="118"/>
      <c r="Y7" s="121"/>
      <c r="Z7" s="121"/>
      <c r="AA7" s="121"/>
      <c r="AB7" s="7"/>
    </row>
    <row r="8" spans="1:28" ht="10.7" customHeight="1">
      <c r="A8" s="110">
        <v>4</v>
      </c>
      <c r="B8" s="110" t="s">
        <v>101</v>
      </c>
      <c r="C8" s="112">
        <v>3</v>
      </c>
      <c r="D8" s="112">
        <v>2</v>
      </c>
      <c r="E8" s="93">
        <v>2</v>
      </c>
      <c r="F8" s="93">
        <f t="shared" si="0"/>
        <v>0</v>
      </c>
      <c r="G8" s="5">
        <f t="shared" si="1"/>
        <v>1</v>
      </c>
      <c r="H8" s="112">
        <v>79</v>
      </c>
      <c r="I8" s="110" t="s">
        <v>60</v>
      </c>
      <c r="J8" s="112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117"/>
      <c r="P8" s="117"/>
      <c r="Q8" s="118"/>
      <c r="R8" s="121"/>
      <c r="S8" s="121"/>
      <c r="T8" s="121"/>
      <c r="U8" s="7"/>
      <c r="V8" s="118"/>
      <c r="W8" s="117"/>
      <c r="X8" s="118"/>
      <c r="Y8" s="121"/>
      <c r="Z8" s="121"/>
      <c r="AA8" s="121"/>
      <c r="AB8" s="7"/>
    </row>
    <row r="9" spans="1:28" ht="10.7" customHeight="1">
      <c r="A9" s="110">
        <v>5</v>
      </c>
      <c r="B9" s="93" t="s">
        <v>4</v>
      </c>
      <c r="C9" s="93">
        <v>1</v>
      </c>
      <c r="D9" s="112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112" t="s">
        <v>114</v>
      </c>
      <c r="J9" s="112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117"/>
      <c r="P9" s="118"/>
      <c r="Q9" s="121"/>
      <c r="R9" s="121"/>
      <c r="S9" s="121"/>
      <c r="T9" s="121"/>
      <c r="U9" s="7"/>
      <c r="V9" s="118"/>
      <c r="W9" s="118"/>
      <c r="X9" s="118"/>
      <c r="Y9" s="121"/>
      <c r="Z9" s="121"/>
      <c r="AA9" s="121"/>
      <c r="AB9" s="7"/>
    </row>
    <row r="10" spans="1:28" ht="10.7" customHeight="1">
      <c r="A10" s="110">
        <v>6</v>
      </c>
      <c r="B10" s="75" t="s">
        <v>113</v>
      </c>
      <c r="C10" s="93">
        <v>2</v>
      </c>
      <c r="D10" s="112">
        <v>0</v>
      </c>
      <c r="E10" s="93">
        <v>0</v>
      </c>
      <c r="F10" s="93">
        <f t="shared" si="0"/>
        <v>0</v>
      </c>
      <c r="G10" s="5">
        <f t="shared" si="1"/>
        <v>2</v>
      </c>
      <c r="H10" s="112">
        <v>81</v>
      </c>
      <c r="I10" s="112" t="s">
        <v>78</v>
      </c>
      <c r="J10" s="112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117"/>
      <c r="P10" s="118"/>
      <c r="Q10" s="121"/>
      <c r="R10" s="121"/>
      <c r="S10" s="121"/>
      <c r="T10" s="121"/>
      <c r="U10" s="7"/>
      <c r="V10" s="118"/>
      <c r="W10" s="118"/>
      <c r="X10" s="118"/>
      <c r="Y10" s="121"/>
      <c r="Z10" s="121"/>
      <c r="AA10" s="121"/>
      <c r="AB10" s="7"/>
    </row>
    <row r="11" spans="1:28" ht="10.7" customHeight="1">
      <c r="A11" s="85">
        <v>7</v>
      </c>
      <c r="B11" s="75" t="s">
        <v>99</v>
      </c>
      <c r="C11" s="93">
        <v>2</v>
      </c>
      <c r="D11" s="112">
        <v>1</v>
      </c>
      <c r="E11" s="93">
        <v>1</v>
      </c>
      <c r="F11" s="93">
        <f>D11-E11</f>
        <v>0</v>
      </c>
      <c r="G11" s="5">
        <f t="shared" si="1"/>
        <v>1</v>
      </c>
      <c r="H11" s="10">
        <v>82</v>
      </c>
      <c r="I11" s="110" t="s">
        <v>77</v>
      </c>
      <c r="J11" s="112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117"/>
      <c r="P11" s="118"/>
      <c r="Q11" s="121"/>
      <c r="R11" s="121"/>
      <c r="S11" s="121"/>
      <c r="T11" s="121"/>
      <c r="U11" s="7"/>
      <c r="V11" s="118"/>
      <c r="W11" s="118"/>
      <c r="X11" s="118"/>
      <c r="Y11" s="121"/>
      <c r="Z11" s="121"/>
      <c r="AA11" s="121"/>
      <c r="AB11" s="7"/>
    </row>
    <row r="12" spans="1:28" ht="10.7" customHeight="1">
      <c r="A12" s="266" t="s">
        <v>41</v>
      </c>
      <c r="B12" s="324"/>
      <c r="C12" s="29">
        <f>SUM(C5:C11)</f>
        <v>12</v>
      </c>
      <c r="D12" s="94">
        <f>SUM(D5:D11)</f>
        <v>4</v>
      </c>
      <c r="E12" s="29">
        <f>SUM(E5:E11)</f>
        <v>4</v>
      </c>
      <c r="F12" s="29">
        <f>SUM(F5:F11)</f>
        <v>0</v>
      </c>
      <c r="G12" s="97">
        <f t="shared" si="1"/>
        <v>8</v>
      </c>
      <c r="H12" s="112">
        <v>83</v>
      </c>
      <c r="I12" s="28" t="s">
        <v>79</v>
      </c>
      <c r="J12" s="79">
        <v>2</v>
      </c>
      <c r="K12" s="19">
        <v>1</v>
      </c>
      <c r="L12" s="19">
        <v>1</v>
      </c>
      <c r="M12" s="88">
        <f>K12-L12</f>
        <v>0</v>
      </c>
      <c r="N12" s="13">
        <f>J12-K12</f>
        <v>1</v>
      </c>
      <c r="O12" s="117"/>
      <c r="P12" s="118"/>
      <c r="Q12" s="121"/>
      <c r="R12" s="121"/>
      <c r="S12" s="121"/>
      <c r="T12" s="121"/>
      <c r="U12" s="7"/>
      <c r="V12" s="118"/>
      <c r="W12" s="118"/>
      <c r="X12" s="118"/>
      <c r="Y12" s="121"/>
      <c r="Z12" s="121"/>
      <c r="AA12" s="121"/>
      <c r="AB12" s="7"/>
    </row>
    <row r="13" spans="1:28" ht="10.7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3</v>
      </c>
      <c r="L13" s="94">
        <f>SUM(L5:L12)</f>
        <v>3</v>
      </c>
      <c r="M13" s="94">
        <f>SUM(M5:M12)</f>
        <v>0</v>
      </c>
      <c r="N13" s="30">
        <f>SUM(N5:N12)</f>
        <v>6</v>
      </c>
      <c r="O13" s="117"/>
      <c r="P13" s="118"/>
      <c r="Q13" s="121"/>
      <c r="R13" s="121"/>
      <c r="S13" s="121"/>
      <c r="T13" s="121"/>
      <c r="U13" s="7"/>
      <c r="V13" s="118"/>
      <c r="W13" s="118"/>
      <c r="X13" s="118"/>
      <c r="Y13" s="121"/>
      <c r="Z13" s="121"/>
      <c r="AA13" s="121"/>
      <c r="AB13" s="7"/>
    </row>
    <row r="14" spans="1:28" ht="10.7" customHeight="1">
      <c r="A14" s="12">
        <v>8</v>
      </c>
      <c r="B14" s="110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109"/>
      <c r="K14" s="109"/>
      <c r="L14" s="109"/>
      <c r="M14" s="109"/>
      <c r="N14" s="95"/>
      <c r="O14" s="117"/>
      <c r="P14" s="118"/>
      <c r="Q14" s="121"/>
      <c r="R14" s="121"/>
      <c r="S14" s="121"/>
      <c r="T14" s="121"/>
      <c r="U14" s="7"/>
      <c r="V14" s="118"/>
      <c r="W14" s="118"/>
      <c r="X14" s="118"/>
      <c r="Y14" s="121"/>
      <c r="Z14" s="121"/>
      <c r="AA14" s="121"/>
      <c r="AB14" s="7"/>
    </row>
    <row r="15" spans="1:28" ht="10.7" customHeight="1">
      <c r="A15" s="44">
        <v>9</v>
      </c>
      <c r="B15" s="112" t="s">
        <v>5</v>
      </c>
      <c r="C15" s="93">
        <v>2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1</v>
      </c>
      <c r="H15" s="112">
        <v>84</v>
      </c>
      <c r="I15" s="112" t="s">
        <v>75</v>
      </c>
      <c r="J15" s="112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117"/>
      <c r="P15" s="118"/>
      <c r="Q15" s="121"/>
      <c r="R15" s="121"/>
      <c r="S15" s="121"/>
      <c r="T15" s="121"/>
      <c r="U15" s="7"/>
      <c r="V15" s="118"/>
      <c r="W15" s="118"/>
      <c r="X15" s="118"/>
      <c r="Y15" s="121"/>
      <c r="Z15" s="121"/>
      <c r="AA15" s="121"/>
      <c r="AB15" s="7"/>
    </row>
    <row r="16" spans="1:28" ht="8.25" customHeight="1">
      <c r="A16" s="293">
        <v>10</v>
      </c>
      <c r="B16" s="314"/>
      <c r="C16" s="315"/>
      <c r="D16" s="315"/>
      <c r="E16" s="315"/>
      <c r="F16" s="315"/>
      <c r="G16" s="316"/>
      <c r="H16" s="111"/>
      <c r="I16" s="112" t="s">
        <v>111</v>
      </c>
      <c r="J16" s="112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117"/>
      <c r="P16" s="118"/>
      <c r="Q16" s="121"/>
      <c r="R16" s="121"/>
      <c r="S16" s="121"/>
      <c r="T16" s="121"/>
      <c r="U16" s="7"/>
      <c r="V16" s="118"/>
      <c r="W16" s="118"/>
      <c r="X16" s="118"/>
      <c r="Y16" s="121"/>
      <c r="Z16" s="121"/>
      <c r="AA16" s="121"/>
      <c r="AB16" s="7"/>
    </row>
    <row r="17" spans="1:28" ht="10.7" customHeight="1">
      <c r="A17" s="293"/>
      <c r="B17" s="110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112" t="s">
        <v>76</v>
      </c>
      <c r="J17" s="112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117"/>
      <c r="P17" s="118"/>
      <c r="Q17" s="121"/>
      <c r="R17" s="121"/>
      <c r="S17" s="121"/>
      <c r="T17" s="121"/>
      <c r="U17" s="7"/>
      <c r="V17" s="118"/>
      <c r="W17" s="118"/>
      <c r="X17" s="118"/>
      <c r="Y17" s="121"/>
      <c r="Z17" s="121"/>
      <c r="AA17" s="121"/>
      <c r="AB17" s="7"/>
    </row>
    <row r="18" spans="1:28" ht="10.7" customHeight="1">
      <c r="A18" s="44">
        <v>11</v>
      </c>
      <c r="B18" s="110" t="s">
        <v>8</v>
      </c>
      <c r="C18" s="93">
        <v>2</v>
      </c>
      <c r="D18" s="93">
        <v>1</v>
      </c>
      <c r="E18" s="93">
        <v>1</v>
      </c>
      <c r="F18" s="93">
        <f t="shared" si="4"/>
        <v>0</v>
      </c>
      <c r="G18" s="86">
        <f t="shared" si="5"/>
        <v>1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117"/>
      <c r="P18" s="118"/>
      <c r="Q18" s="121"/>
      <c r="R18" s="121"/>
      <c r="S18" s="121"/>
      <c r="T18" s="121"/>
      <c r="U18" s="7"/>
      <c r="V18" s="118"/>
      <c r="W18" s="117"/>
      <c r="X18" s="118"/>
      <c r="Y18" s="121"/>
      <c r="Z18" s="121"/>
      <c r="AA18" s="121"/>
      <c r="AB18" s="7"/>
    </row>
    <row r="19" spans="1:28" ht="10.7" customHeight="1">
      <c r="A19" s="12">
        <v>12</v>
      </c>
      <c r="B19" s="110" t="s">
        <v>9</v>
      </c>
      <c r="C19" s="93">
        <v>5</v>
      </c>
      <c r="D19" s="93">
        <v>3</v>
      </c>
      <c r="E19" s="93">
        <v>3</v>
      </c>
      <c r="F19" s="93">
        <f t="shared" si="4"/>
        <v>0</v>
      </c>
      <c r="G19" s="86">
        <f t="shared" si="5"/>
        <v>2</v>
      </c>
      <c r="H19" s="305" t="s">
        <v>26</v>
      </c>
      <c r="I19" s="272"/>
      <c r="J19" s="109"/>
      <c r="K19" s="109"/>
      <c r="L19" s="109"/>
      <c r="M19" s="109"/>
      <c r="N19" s="95"/>
      <c r="O19" s="117"/>
      <c r="P19" s="118"/>
      <c r="Q19" s="121"/>
      <c r="R19" s="121"/>
      <c r="S19" s="121"/>
      <c r="T19" s="121"/>
      <c r="U19" s="7"/>
      <c r="V19" s="118"/>
      <c r="W19" s="117"/>
      <c r="X19" s="118"/>
      <c r="Y19" s="121"/>
      <c r="Z19" s="121"/>
      <c r="AA19" s="121"/>
      <c r="AB19" s="7"/>
    </row>
    <row r="20" spans="1:28" ht="10.7" customHeight="1">
      <c r="A20" s="44">
        <v>13</v>
      </c>
      <c r="B20" s="110" t="s">
        <v>73</v>
      </c>
      <c r="C20" s="93">
        <v>10</v>
      </c>
      <c r="D20" s="93">
        <v>2</v>
      </c>
      <c r="E20" s="93">
        <v>2</v>
      </c>
      <c r="F20" s="93">
        <f t="shared" si="4"/>
        <v>0</v>
      </c>
      <c r="G20" s="86">
        <f t="shared" si="5"/>
        <v>8</v>
      </c>
      <c r="H20" s="16">
        <v>86</v>
      </c>
      <c r="I20" s="112" t="s">
        <v>5</v>
      </c>
      <c r="J20" s="93">
        <v>1</v>
      </c>
      <c r="K20" s="93">
        <v>1</v>
      </c>
      <c r="L20" s="93">
        <v>0</v>
      </c>
      <c r="M20" s="93">
        <f>K20-L20</f>
        <v>1</v>
      </c>
      <c r="N20" s="14">
        <f>J20-K20</f>
        <v>0</v>
      </c>
      <c r="O20" s="117"/>
      <c r="P20" s="118"/>
      <c r="Q20" s="121"/>
      <c r="R20" s="121"/>
      <c r="S20" s="121"/>
      <c r="T20" s="121"/>
      <c r="U20" s="7"/>
      <c r="V20" s="118"/>
      <c r="W20" s="117"/>
      <c r="X20" s="118"/>
      <c r="Y20" s="121"/>
      <c r="Z20" s="121"/>
      <c r="AA20" s="121"/>
      <c r="AB20" s="7"/>
    </row>
    <row r="21" spans="1:28" ht="10.7" customHeight="1">
      <c r="A21" s="12">
        <v>14</v>
      </c>
      <c r="B21" s="110" t="s">
        <v>53</v>
      </c>
      <c r="C21" s="93">
        <v>4</v>
      </c>
      <c r="D21" s="93">
        <v>1</v>
      </c>
      <c r="E21" s="93">
        <v>1</v>
      </c>
      <c r="F21" s="93">
        <f t="shared" si="4"/>
        <v>0</v>
      </c>
      <c r="G21" s="86">
        <f t="shared" si="5"/>
        <v>3</v>
      </c>
      <c r="H21" s="112">
        <v>87</v>
      </c>
      <c r="I21" s="112" t="s">
        <v>110</v>
      </c>
      <c r="J21" s="93">
        <v>4</v>
      </c>
      <c r="K21" s="93">
        <v>2</v>
      </c>
      <c r="L21" s="93">
        <v>2</v>
      </c>
      <c r="M21" s="93">
        <f t="shared" ref="M21:M22" si="6">K21-L21</f>
        <v>0</v>
      </c>
      <c r="N21" s="14">
        <f t="shared" ref="N21:N22" si="7">J21-K21</f>
        <v>2</v>
      </c>
      <c r="O21" s="117"/>
      <c r="P21" s="118"/>
      <c r="Q21" s="121"/>
      <c r="R21" s="121"/>
      <c r="S21" s="121"/>
      <c r="T21" s="121"/>
      <c r="U21" s="7"/>
      <c r="V21" s="118"/>
      <c r="W21" s="117"/>
      <c r="X21" s="118"/>
      <c r="Y21" s="121"/>
      <c r="Z21" s="121"/>
      <c r="AA21" s="121"/>
      <c r="AB21" s="7"/>
    </row>
    <row r="22" spans="1:28" ht="10.7" customHeight="1">
      <c r="A22" s="44">
        <v>15</v>
      </c>
      <c r="B22" s="110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110" t="s">
        <v>15</v>
      </c>
      <c r="J22" s="93">
        <v>4</v>
      </c>
      <c r="K22" s="93">
        <v>2</v>
      </c>
      <c r="L22" s="93">
        <v>2</v>
      </c>
      <c r="M22" s="93">
        <f t="shared" si="6"/>
        <v>0</v>
      </c>
      <c r="N22" s="14">
        <f t="shared" si="7"/>
        <v>2</v>
      </c>
      <c r="O22" s="276"/>
      <c r="P22" s="276"/>
      <c r="Q22" s="276"/>
      <c r="R22" s="276"/>
      <c r="S22" s="276"/>
      <c r="T22" s="276"/>
      <c r="U22" s="276"/>
      <c r="V22" s="118"/>
      <c r="W22" s="117"/>
      <c r="X22" s="118"/>
      <c r="Y22" s="121"/>
      <c r="Z22" s="121"/>
      <c r="AA22" s="121"/>
      <c r="AB22" s="7"/>
    </row>
    <row r="23" spans="1:28" ht="10.7" customHeight="1">
      <c r="A23" s="12">
        <v>16</v>
      </c>
      <c r="B23" s="110" t="s">
        <v>48</v>
      </c>
      <c r="C23" s="93">
        <v>4</v>
      </c>
      <c r="D23" s="93">
        <v>2</v>
      </c>
      <c r="E23" s="93">
        <v>2</v>
      </c>
      <c r="F23" s="93">
        <f t="shared" si="4"/>
        <v>0</v>
      </c>
      <c r="G23" s="86">
        <f t="shared" si="5"/>
        <v>2</v>
      </c>
      <c r="H23" s="311" t="s">
        <v>41</v>
      </c>
      <c r="I23" s="308"/>
      <c r="J23" s="29">
        <f>SUM(J20:J22)</f>
        <v>9</v>
      </c>
      <c r="K23" s="29">
        <f>SUM(K20:K22)</f>
        <v>5</v>
      </c>
      <c r="L23" s="29">
        <f>SUM(L20:L22)</f>
        <v>4</v>
      </c>
      <c r="M23" s="29">
        <f>SUM(M20:M22)</f>
        <v>1</v>
      </c>
      <c r="N23" s="51">
        <f>SUM(N20:N22)</f>
        <v>4</v>
      </c>
      <c r="O23" s="117"/>
      <c r="P23" s="117"/>
      <c r="Q23" s="121"/>
      <c r="R23" s="121"/>
      <c r="S23" s="121"/>
      <c r="T23" s="121"/>
      <c r="U23" s="7"/>
      <c r="V23" s="118"/>
      <c r="W23" s="117"/>
      <c r="X23" s="118"/>
      <c r="Y23" s="121"/>
      <c r="Z23" s="121"/>
      <c r="AA23" s="121"/>
      <c r="AB23" s="7"/>
    </row>
    <row r="24" spans="1:28" ht="10.7" customHeight="1">
      <c r="A24" s="44">
        <v>17</v>
      </c>
      <c r="B24" s="110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109"/>
      <c r="K24" s="109"/>
      <c r="L24" s="109"/>
      <c r="M24" s="109"/>
      <c r="N24" s="95"/>
      <c r="O24" s="117"/>
      <c r="P24" s="117"/>
      <c r="Q24" s="121"/>
      <c r="R24" s="121"/>
      <c r="S24" s="121"/>
      <c r="T24" s="121"/>
      <c r="U24" s="7"/>
      <c r="V24" s="118"/>
      <c r="W24" s="117"/>
      <c r="X24" s="118"/>
      <c r="Y24" s="121"/>
      <c r="Z24" s="121"/>
      <c r="AA24" s="121"/>
      <c r="AB24" s="7"/>
    </row>
    <row r="25" spans="1:28" ht="10.7" customHeight="1">
      <c r="A25" s="12">
        <v>18</v>
      </c>
      <c r="B25" s="110" t="s">
        <v>69</v>
      </c>
      <c r="C25" s="93">
        <v>3</v>
      </c>
      <c r="D25" s="93">
        <v>1</v>
      </c>
      <c r="E25" s="93">
        <v>1</v>
      </c>
      <c r="F25" s="93">
        <f t="shared" si="4"/>
        <v>0</v>
      </c>
      <c r="G25" s="86">
        <f t="shared" si="5"/>
        <v>2</v>
      </c>
      <c r="H25" s="16">
        <v>89</v>
      </c>
      <c r="I25" s="110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117"/>
      <c r="P25" s="117"/>
      <c r="Q25" s="121"/>
      <c r="R25" s="121"/>
      <c r="S25" s="121"/>
      <c r="T25" s="121"/>
      <c r="U25" s="7"/>
      <c r="V25" s="118"/>
      <c r="W25" s="117"/>
      <c r="X25" s="118"/>
      <c r="Y25" s="121"/>
      <c r="Z25" s="121"/>
      <c r="AA25" s="121"/>
      <c r="AB25" s="7"/>
    </row>
    <row r="26" spans="1:28" ht="10.7" customHeight="1">
      <c r="A26" s="44">
        <v>19</v>
      </c>
      <c r="B26" s="110" t="s">
        <v>70</v>
      </c>
      <c r="C26" s="93">
        <v>3</v>
      </c>
      <c r="D26" s="93">
        <v>1</v>
      </c>
      <c r="E26" s="93">
        <v>1</v>
      </c>
      <c r="F26" s="93">
        <f t="shared" si="4"/>
        <v>0</v>
      </c>
      <c r="G26" s="86">
        <f t="shared" si="5"/>
        <v>2</v>
      </c>
      <c r="H26" s="16">
        <v>90</v>
      </c>
      <c r="I26" s="110" t="s">
        <v>42</v>
      </c>
      <c r="J26" s="93">
        <v>9</v>
      </c>
      <c r="K26" s="93">
        <v>4</v>
      </c>
      <c r="L26" s="93">
        <v>4</v>
      </c>
      <c r="M26" s="93">
        <f t="shared" ref="M26:M27" si="8">K26-L26</f>
        <v>0</v>
      </c>
      <c r="N26" s="14">
        <f t="shared" ref="N26:N27" si="9">J26-K26</f>
        <v>5</v>
      </c>
      <c r="O26" s="117"/>
      <c r="P26" s="117"/>
      <c r="Q26" s="121"/>
      <c r="R26" s="121"/>
      <c r="S26" s="121"/>
      <c r="T26" s="121"/>
      <c r="U26" s="7"/>
      <c r="V26" s="118"/>
      <c r="W26" s="117"/>
      <c r="X26" s="118"/>
      <c r="Y26" s="121"/>
      <c r="Z26" s="121"/>
      <c r="AA26" s="121"/>
      <c r="AB26" s="7"/>
    </row>
    <row r="27" spans="1:28" ht="10.7" customHeight="1">
      <c r="A27" s="12">
        <v>20</v>
      </c>
      <c r="B27" s="110" t="s">
        <v>71</v>
      </c>
      <c r="C27" s="93">
        <v>3</v>
      </c>
      <c r="D27" s="93">
        <v>3</v>
      </c>
      <c r="E27" s="93">
        <v>3</v>
      </c>
      <c r="F27" s="93">
        <f t="shared" si="4"/>
        <v>0</v>
      </c>
      <c r="G27" s="86">
        <f t="shared" si="5"/>
        <v>0</v>
      </c>
      <c r="H27" s="16">
        <v>91</v>
      </c>
      <c r="I27" s="110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117"/>
      <c r="P27" s="117"/>
      <c r="Q27" s="121"/>
      <c r="R27" s="121"/>
      <c r="S27" s="121"/>
      <c r="T27" s="121"/>
      <c r="U27" s="7"/>
      <c r="V27" s="118"/>
      <c r="W27" s="117"/>
      <c r="X27" s="118"/>
      <c r="Y27" s="121"/>
      <c r="Z27" s="121"/>
      <c r="AA27" s="121"/>
      <c r="AB27" s="7"/>
    </row>
    <row r="28" spans="1:28" ht="10.7" customHeight="1">
      <c r="A28" s="44">
        <v>21</v>
      </c>
      <c r="B28" s="110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5</v>
      </c>
      <c r="L28" s="29">
        <f>SUM(L25:L27)</f>
        <v>5</v>
      </c>
      <c r="M28" s="29">
        <f>SUM(M25:M27)</f>
        <v>0</v>
      </c>
      <c r="N28" s="51">
        <f>SUM(N25:N27)</f>
        <v>7</v>
      </c>
      <c r="O28" s="117"/>
      <c r="P28" s="117"/>
      <c r="Q28" s="121"/>
      <c r="R28" s="121"/>
      <c r="S28" s="121"/>
      <c r="T28" s="121"/>
      <c r="U28" s="7"/>
      <c r="V28" s="118"/>
      <c r="W28" s="117"/>
      <c r="X28" s="118"/>
      <c r="Y28" s="121"/>
      <c r="Z28" s="121"/>
      <c r="AA28" s="121"/>
      <c r="AB28" s="7"/>
    </row>
    <row r="29" spans="1:28" ht="10.7" customHeight="1">
      <c r="A29" s="283" t="s">
        <v>41</v>
      </c>
      <c r="B29" s="284"/>
      <c r="C29" s="63">
        <f>SUM(C14:C28)</f>
        <v>41</v>
      </c>
      <c r="D29" s="63">
        <f>SUM(D14:D28)</f>
        <v>19</v>
      </c>
      <c r="E29" s="63">
        <f>SUM(E14:E28)</f>
        <v>19</v>
      </c>
      <c r="F29" s="63">
        <f>SUM(F14:F28)</f>
        <v>0</v>
      </c>
      <c r="G29" s="87">
        <f>C29-D29</f>
        <v>22</v>
      </c>
      <c r="H29" s="305" t="s">
        <v>43</v>
      </c>
      <c r="I29" s="272"/>
      <c r="J29" s="109"/>
      <c r="K29" s="109"/>
      <c r="L29" s="109"/>
      <c r="M29" s="109"/>
      <c r="N29" s="95"/>
      <c r="O29" s="117"/>
      <c r="P29" s="121"/>
      <c r="Q29" s="121"/>
      <c r="R29" s="121"/>
      <c r="S29" s="121"/>
      <c r="T29" s="121"/>
      <c r="U29" s="7"/>
      <c r="V29" s="276"/>
      <c r="W29" s="276"/>
      <c r="X29" s="276"/>
      <c r="Y29" s="276"/>
      <c r="Z29" s="276"/>
      <c r="AA29" s="276"/>
      <c r="AB29" s="276"/>
    </row>
    <row r="30" spans="1:28" ht="10.7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117"/>
      <c r="P30" s="121"/>
      <c r="Q30" s="121"/>
      <c r="R30" s="121"/>
      <c r="S30" s="121"/>
      <c r="T30" s="121"/>
      <c r="U30" s="7"/>
      <c r="V30" s="118"/>
      <c r="W30" s="118"/>
      <c r="X30" s="118"/>
      <c r="Y30" s="121"/>
      <c r="Z30" s="121"/>
      <c r="AA30" s="121"/>
      <c r="AB30" s="7"/>
    </row>
    <row r="31" spans="1:28" ht="10.7" customHeight="1">
      <c r="A31" s="78">
        <v>22</v>
      </c>
      <c r="B31" s="112" t="s">
        <v>7</v>
      </c>
      <c r="C31" s="93">
        <v>1</v>
      </c>
      <c r="D31" s="93">
        <v>0</v>
      </c>
      <c r="E31" s="93">
        <v>0</v>
      </c>
      <c r="F31" s="93">
        <f>D31-E31</f>
        <v>0</v>
      </c>
      <c r="G31" s="86">
        <f>C31-D31</f>
        <v>1</v>
      </c>
      <c r="H31" s="11">
        <v>93</v>
      </c>
      <c r="I31" s="93" t="s">
        <v>93</v>
      </c>
      <c r="J31" s="93">
        <v>3</v>
      </c>
      <c r="K31" s="93">
        <v>3</v>
      </c>
      <c r="L31" s="93">
        <v>2</v>
      </c>
      <c r="M31" s="93">
        <f t="shared" ref="M31:M34" si="10">K31-L31</f>
        <v>1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9.75" customHeight="1">
      <c r="A32" s="78"/>
      <c r="B32" s="112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0</v>
      </c>
      <c r="M32" s="93">
        <f t="shared" si="10"/>
        <v>1</v>
      </c>
      <c r="N32" s="14">
        <f t="shared" si="11"/>
        <v>0</v>
      </c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  <row r="33" spans="1:28" ht="10.7" customHeight="1">
      <c r="A33" s="78">
        <v>23</v>
      </c>
      <c r="B33" s="112" t="s">
        <v>5</v>
      </c>
      <c r="C33" s="93">
        <v>1</v>
      </c>
      <c r="D33" s="93">
        <v>0</v>
      </c>
      <c r="E33" s="93">
        <v>0</v>
      </c>
      <c r="F33" s="93">
        <f t="shared" ref="F33:F48" si="12">D33-E33</f>
        <v>0</v>
      </c>
      <c r="G33" s="86">
        <f t="shared" ref="G33:G49" si="13">C33-D33</f>
        <v>1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117"/>
      <c r="P33" s="117"/>
      <c r="Q33" s="121"/>
      <c r="R33" s="121"/>
      <c r="S33" s="121"/>
      <c r="T33" s="121"/>
      <c r="U33" s="7"/>
      <c r="V33" s="49"/>
      <c r="W33" s="118"/>
      <c r="X33" s="118"/>
      <c r="Y33" s="121"/>
      <c r="Z33" s="121"/>
      <c r="AA33" s="121"/>
      <c r="AB33" s="7"/>
    </row>
    <row r="34" spans="1:28" ht="10.7" customHeight="1">
      <c r="A34" s="78">
        <v>24</v>
      </c>
      <c r="B34" s="112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117"/>
      <c r="P34" s="118"/>
      <c r="Q34" s="121"/>
      <c r="R34" s="121"/>
      <c r="S34" s="121"/>
      <c r="T34" s="121"/>
      <c r="U34" s="7"/>
      <c r="V34" s="276"/>
      <c r="W34" s="276"/>
      <c r="X34" s="276"/>
      <c r="Y34" s="276"/>
      <c r="Z34" s="276"/>
      <c r="AA34" s="276"/>
      <c r="AB34" s="276"/>
    </row>
    <row r="35" spans="1:28" ht="10.7" customHeight="1">
      <c r="A35" s="78">
        <v>25</v>
      </c>
      <c r="B35" s="112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3</v>
      </c>
      <c r="M35" s="29">
        <f>SUM(M30:M34)</f>
        <v>2</v>
      </c>
      <c r="N35" s="51">
        <f t="shared" si="11"/>
        <v>5</v>
      </c>
      <c r="O35" s="117"/>
      <c r="P35" s="117"/>
      <c r="Q35" s="121"/>
      <c r="R35" s="121"/>
      <c r="S35" s="121"/>
      <c r="T35" s="121"/>
      <c r="U35" s="7"/>
      <c r="V35" s="49"/>
      <c r="W35" s="117"/>
      <c r="X35" s="121"/>
      <c r="Y35" s="121"/>
      <c r="Z35" s="121"/>
      <c r="AA35" s="121"/>
      <c r="AB35" s="7"/>
    </row>
    <row r="36" spans="1:28" s="4" customFormat="1" ht="10.7" customHeight="1">
      <c r="A36" s="78">
        <v>26</v>
      </c>
      <c r="B36" s="112" t="s">
        <v>84</v>
      </c>
      <c r="C36" s="93">
        <v>2</v>
      </c>
      <c r="D36" s="93">
        <v>1</v>
      </c>
      <c r="E36" s="93">
        <v>1</v>
      </c>
      <c r="F36" s="93">
        <f t="shared" si="12"/>
        <v>0</v>
      </c>
      <c r="G36" s="86">
        <f t="shared" si="13"/>
        <v>1</v>
      </c>
      <c r="H36" s="305" t="s">
        <v>55</v>
      </c>
      <c r="I36" s="272"/>
      <c r="J36" s="109"/>
      <c r="K36" s="109"/>
      <c r="L36" s="109"/>
      <c r="M36" s="109"/>
      <c r="N36" s="95"/>
      <c r="O36" s="117"/>
      <c r="P36" s="117"/>
      <c r="Q36" s="121"/>
      <c r="R36" s="121"/>
      <c r="S36" s="121"/>
      <c r="T36" s="121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0.7" customHeight="1">
      <c r="A37" s="78">
        <v>27</v>
      </c>
      <c r="B37" s="112" t="s">
        <v>6</v>
      </c>
      <c r="C37" s="93">
        <v>2</v>
      </c>
      <c r="D37" s="93">
        <v>1</v>
      </c>
      <c r="E37" s="93">
        <v>1</v>
      </c>
      <c r="F37" s="93">
        <f t="shared" si="12"/>
        <v>0</v>
      </c>
      <c r="G37" s="86">
        <f t="shared" si="13"/>
        <v>1</v>
      </c>
      <c r="H37" s="34">
        <v>96</v>
      </c>
      <c r="I37" s="28" t="s">
        <v>112</v>
      </c>
      <c r="J37" s="19">
        <v>6</v>
      </c>
      <c r="K37" s="19">
        <v>2</v>
      </c>
      <c r="L37" s="19">
        <v>2</v>
      </c>
      <c r="M37" s="19">
        <f>K37-L37</f>
        <v>0</v>
      </c>
      <c r="N37" s="52">
        <f>J37-K37</f>
        <v>4</v>
      </c>
      <c r="O37" s="117"/>
      <c r="P37" s="117"/>
      <c r="Q37" s="121"/>
      <c r="R37" s="121"/>
      <c r="S37" s="121"/>
      <c r="T37" s="121"/>
      <c r="U37" s="7"/>
      <c r="V37" s="108"/>
      <c r="W37" s="108"/>
      <c r="X37" s="108"/>
      <c r="Y37" s="108"/>
      <c r="Z37" s="108"/>
      <c r="AA37" s="108"/>
      <c r="AB37" s="108"/>
    </row>
    <row r="38" spans="1:28" s="4" customFormat="1" ht="10.7" customHeight="1">
      <c r="A38" s="78">
        <v>28</v>
      </c>
      <c r="B38" s="112" t="s">
        <v>14</v>
      </c>
      <c r="C38" s="93">
        <v>35</v>
      </c>
      <c r="D38" s="93">
        <v>15</v>
      </c>
      <c r="E38" s="93">
        <v>14</v>
      </c>
      <c r="F38" s="93">
        <f t="shared" si="12"/>
        <v>1</v>
      </c>
      <c r="G38" s="86">
        <f t="shared" si="13"/>
        <v>20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117"/>
      <c r="P38" s="117"/>
      <c r="Q38" s="121"/>
      <c r="R38" s="121"/>
      <c r="S38" s="121"/>
      <c r="T38" s="121"/>
      <c r="U38" s="7"/>
      <c r="V38" s="108"/>
      <c r="W38" s="108"/>
      <c r="X38" s="108"/>
      <c r="Y38" s="108"/>
      <c r="Z38" s="108"/>
      <c r="AA38" s="108"/>
      <c r="AB38" s="108"/>
    </row>
    <row r="39" spans="1:28" ht="10.7" customHeight="1">
      <c r="A39" s="78">
        <v>29</v>
      </c>
      <c r="B39" s="112" t="s">
        <v>86</v>
      </c>
      <c r="C39" s="93">
        <v>10</v>
      </c>
      <c r="D39" s="93">
        <v>2</v>
      </c>
      <c r="E39" s="93">
        <v>2</v>
      </c>
      <c r="F39" s="93">
        <f t="shared" si="12"/>
        <v>0</v>
      </c>
      <c r="G39" s="86">
        <f t="shared" si="13"/>
        <v>8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117"/>
      <c r="P39" s="117"/>
      <c r="Q39" s="121"/>
      <c r="R39" s="121"/>
      <c r="S39" s="121"/>
      <c r="T39" s="121"/>
      <c r="U39" s="7"/>
      <c r="V39" s="49"/>
      <c r="W39" s="118"/>
      <c r="X39" s="118"/>
      <c r="Y39" s="121"/>
      <c r="Z39" s="121"/>
      <c r="AA39" s="121"/>
      <c r="AB39" s="7"/>
    </row>
    <row r="40" spans="1:28" ht="10.7" customHeight="1">
      <c r="A40" s="78">
        <v>30</v>
      </c>
      <c r="B40" s="112" t="s">
        <v>23</v>
      </c>
      <c r="C40" s="93">
        <v>10</v>
      </c>
      <c r="D40" s="93">
        <v>6</v>
      </c>
      <c r="E40" s="93">
        <v>5</v>
      </c>
      <c r="F40" s="93">
        <f t="shared" si="12"/>
        <v>1</v>
      </c>
      <c r="G40" s="86">
        <f t="shared" si="13"/>
        <v>4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3</v>
      </c>
      <c r="M40" s="29">
        <f>SUM(M37:M39)</f>
        <v>0</v>
      </c>
      <c r="N40" s="51">
        <f>SUM(N37:N39)</f>
        <v>15</v>
      </c>
      <c r="O40" s="117"/>
      <c r="P40" s="117"/>
      <c r="Q40" s="121"/>
      <c r="R40" s="121"/>
      <c r="S40" s="121"/>
      <c r="T40" s="121"/>
      <c r="U40" s="7"/>
      <c r="V40" s="276"/>
      <c r="W40" s="276"/>
      <c r="X40" s="276"/>
      <c r="Y40" s="276"/>
      <c r="Z40" s="276"/>
      <c r="AA40" s="276"/>
      <c r="AB40" s="276"/>
    </row>
    <row r="41" spans="1:28" ht="10.7" customHeight="1">
      <c r="A41" s="78">
        <v>31</v>
      </c>
      <c r="B41" s="112" t="s">
        <v>39</v>
      </c>
      <c r="C41" s="93">
        <v>10</v>
      </c>
      <c r="D41" s="93">
        <v>5</v>
      </c>
      <c r="E41" s="93">
        <v>3</v>
      </c>
      <c r="F41" s="93">
        <f t="shared" si="12"/>
        <v>2</v>
      </c>
      <c r="G41" s="86">
        <f t="shared" si="13"/>
        <v>5</v>
      </c>
      <c r="O41" s="276"/>
      <c r="P41" s="276"/>
      <c r="Q41" s="276"/>
      <c r="R41" s="276"/>
      <c r="S41" s="276"/>
      <c r="T41" s="276"/>
      <c r="U41" s="276"/>
      <c r="V41" s="49"/>
      <c r="W41" s="118"/>
      <c r="X41" s="121"/>
      <c r="Y41" s="121"/>
      <c r="Z41" s="121"/>
      <c r="AA41" s="121"/>
      <c r="AB41" s="7"/>
    </row>
    <row r="42" spans="1:28" ht="10.7" customHeight="1">
      <c r="A42" s="78">
        <v>32</v>
      </c>
      <c r="B42" s="112" t="s">
        <v>47</v>
      </c>
      <c r="C42" s="93">
        <v>20</v>
      </c>
      <c r="D42" s="93">
        <v>10</v>
      </c>
      <c r="E42" s="93">
        <v>9</v>
      </c>
      <c r="F42" s="93">
        <f t="shared" si="12"/>
        <v>1</v>
      </c>
      <c r="G42" s="86">
        <f t="shared" si="13"/>
        <v>10</v>
      </c>
      <c r="I42" s="123"/>
      <c r="N42" s="123"/>
      <c r="O42" s="108"/>
      <c r="P42" s="108"/>
      <c r="Q42" s="108"/>
      <c r="R42" s="108"/>
      <c r="S42" s="108"/>
      <c r="T42" s="108"/>
      <c r="U42" s="108"/>
      <c r="V42" s="49"/>
      <c r="W42" s="118"/>
      <c r="X42" s="121"/>
      <c r="Y42" s="121"/>
      <c r="Z42" s="121"/>
      <c r="AA42" s="121"/>
      <c r="AB42" s="7"/>
    </row>
    <row r="43" spans="1:28" ht="10.7" customHeight="1">
      <c r="A43" s="78">
        <v>33</v>
      </c>
      <c r="B43" s="111" t="s">
        <v>87</v>
      </c>
      <c r="C43" s="93">
        <v>3</v>
      </c>
      <c r="D43" s="93">
        <v>1</v>
      </c>
      <c r="E43" s="93">
        <v>1</v>
      </c>
      <c r="F43" s="93">
        <f t="shared" si="12"/>
        <v>0</v>
      </c>
      <c r="G43" s="86">
        <f t="shared" si="13"/>
        <v>2</v>
      </c>
      <c r="O43" s="108"/>
      <c r="P43" s="108"/>
      <c r="Q43" s="108"/>
      <c r="R43" s="108"/>
      <c r="S43" s="108"/>
      <c r="T43" s="108"/>
      <c r="U43" s="108"/>
      <c r="V43" s="49"/>
      <c r="W43" s="118"/>
      <c r="X43" s="121"/>
      <c r="Y43" s="121"/>
      <c r="Z43" s="121"/>
      <c r="AA43" s="121"/>
      <c r="AB43" s="7"/>
    </row>
    <row r="44" spans="1:28" ht="10.7" customHeight="1">
      <c r="A44" s="78">
        <v>34</v>
      </c>
      <c r="B44" s="111" t="s">
        <v>74</v>
      </c>
      <c r="C44" s="93">
        <v>2</v>
      </c>
      <c r="D44" s="93">
        <v>0</v>
      </c>
      <c r="E44" s="93">
        <v>0</v>
      </c>
      <c r="F44" s="93">
        <f t="shared" si="12"/>
        <v>0</v>
      </c>
      <c r="G44" s="86">
        <f t="shared" si="13"/>
        <v>2</v>
      </c>
      <c r="O44" s="108"/>
      <c r="P44" s="108"/>
      <c r="Q44" s="108"/>
      <c r="R44" s="108"/>
      <c r="S44" s="108"/>
      <c r="T44" s="108"/>
      <c r="U44" s="108"/>
      <c r="V44" s="49"/>
      <c r="W44" s="118"/>
      <c r="X44" s="121"/>
      <c r="Y44" s="121"/>
      <c r="Z44" s="121"/>
      <c r="AA44" s="121"/>
      <c r="AB44" s="7"/>
    </row>
    <row r="45" spans="1:28" ht="10.7" customHeight="1">
      <c r="A45" s="78">
        <v>35</v>
      </c>
      <c r="B45" s="111" t="s">
        <v>83</v>
      </c>
      <c r="C45" s="93">
        <v>3</v>
      </c>
      <c r="D45" s="93">
        <v>2</v>
      </c>
      <c r="E45" s="93">
        <v>1</v>
      </c>
      <c r="F45" s="93">
        <f t="shared" si="12"/>
        <v>1</v>
      </c>
      <c r="G45" s="86">
        <f t="shared" si="13"/>
        <v>1</v>
      </c>
      <c r="O45" s="108"/>
      <c r="P45" s="108"/>
      <c r="Q45" s="108"/>
      <c r="R45" s="108"/>
      <c r="S45" s="108"/>
      <c r="T45" s="108"/>
      <c r="U45" s="108"/>
      <c r="V45" s="49"/>
      <c r="W45" s="118"/>
      <c r="X45" s="121"/>
      <c r="Y45" s="121"/>
      <c r="Z45" s="121"/>
      <c r="AA45" s="121"/>
      <c r="AB45" s="7"/>
    </row>
    <row r="46" spans="1:28" ht="10.7" customHeight="1">
      <c r="A46" s="78">
        <v>36</v>
      </c>
      <c r="B46" s="111" t="s">
        <v>85</v>
      </c>
      <c r="C46" s="93">
        <v>6</v>
      </c>
      <c r="D46" s="93">
        <v>4</v>
      </c>
      <c r="E46" s="93">
        <v>4</v>
      </c>
      <c r="F46" s="93">
        <f t="shared" si="12"/>
        <v>0</v>
      </c>
      <c r="G46" s="86">
        <f t="shared" si="13"/>
        <v>2</v>
      </c>
      <c r="O46" s="110"/>
      <c r="P46" s="110"/>
      <c r="Q46" s="121"/>
      <c r="R46" s="121"/>
      <c r="S46" s="121"/>
      <c r="T46" s="121"/>
      <c r="U46" s="7"/>
      <c r="V46" s="118"/>
      <c r="W46" s="118"/>
      <c r="X46" s="121"/>
      <c r="Y46" s="121"/>
      <c r="Z46" s="121"/>
      <c r="AA46" s="121"/>
      <c r="AB46" s="7"/>
    </row>
    <row r="47" spans="1:28" ht="10.7" customHeight="1">
      <c r="A47" s="78">
        <v>37</v>
      </c>
      <c r="B47" s="112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112" t="s">
        <v>103</v>
      </c>
      <c r="P47" s="93">
        <f>D20+D21+D22+D25+D26+D27+D28+3</f>
        <v>14</v>
      </c>
      <c r="Q47" s="121"/>
      <c r="R47" s="121"/>
      <c r="S47" s="121"/>
      <c r="T47" s="121"/>
      <c r="U47" s="7"/>
      <c r="V47" s="49"/>
      <c r="W47" s="117"/>
      <c r="X47" s="121"/>
      <c r="Y47" s="121"/>
      <c r="Z47" s="121"/>
      <c r="AA47" s="121"/>
      <c r="AB47" s="7"/>
    </row>
    <row r="48" spans="1:28" ht="10.7" customHeight="1">
      <c r="A48" s="78">
        <v>38</v>
      </c>
      <c r="B48" s="112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112" t="s">
        <v>104</v>
      </c>
      <c r="P48" s="93">
        <f>D37+D38+D39+D40+D41+D43+D44+D45+D46+D47+D48</f>
        <v>38</v>
      </c>
      <c r="Q48" s="121"/>
      <c r="R48" s="121"/>
      <c r="S48" s="121"/>
      <c r="T48" s="121"/>
      <c r="U48" s="7"/>
      <c r="V48" s="49"/>
      <c r="W48" s="117"/>
      <c r="X48" s="121"/>
      <c r="Y48" s="121"/>
      <c r="Z48" s="121"/>
      <c r="AA48" s="121"/>
      <c r="AB48" s="7"/>
    </row>
    <row r="49" spans="1:28" ht="10.7" customHeight="1">
      <c r="A49" s="307" t="s">
        <v>41</v>
      </c>
      <c r="B49" s="308"/>
      <c r="C49" s="29">
        <f>SUM(C31:C48)</f>
        <v>109</v>
      </c>
      <c r="D49" s="29">
        <f>SUM(D31:D48)</f>
        <v>51</v>
      </c>
      <c r="E49" s="29">
        <f>SUM(E31:E48)</f>
        <v>45</v>
      </c>
      <c r="F49" s="29">
        <f>SUM(F31:F48)</f>
        <v>6</v>
      </c>
      <c r="G49" s="86">
        <f t="shared" si="13"/>
        <v>58</v>
      </c>
      <c r="O49" s="112" t="s">
        <v>105</v>
      </c>
      <c r="P49" s="93">
        <f>D23+D42+D57+D68+D77+D88+D98+D108+D118+K38</f>
        <v>25</v>
      </c>
      <c r="Q49" s="121"/>
      <c r="R49" s="121"/>
      <c r="S49" s="121"/>
      <c r="T49" s="121"/>
      <c r="U49" s="7"/>
      <c r="V49" s="276"/>
      <c r="W49" s="276"/>
      <c r="X49" s="276"/>
      <c r="Y49" s="276"/>
      <c r="Z49" s="276"/>
      <c r="AA49" s="276"/>
      <c r="AB49" s="276"/>
    </row>
    <row r="50" spans="1:28" ht="10.7" customHeight="1">
      <c r="A50" s="302" t="s">
        <v>62</v>
      </c>
      <c r="B50" s="302"/>
      <c r="C50" s="302"/>
      <c r="D50" s="302"/>
      <c r="E50" s="302"/>
      <c r="F50" s="302"/>
      <c r="G50" s="302"/>
      <c r="I50" s="123"/>
      <c r="N50" s="123"/>
      <c r="O50" s="112" t="s">
        <v>106</v>
      </c>
      <c r="P50" s="93">
        <f>D12+D15+D17+D18+D33+D34+D35+D36+D24+D51+D52+D53+D61+D62+D63+D71+D72+D73+D81+D82+D83+D91+D92+D93+D101+D102+D103+D111+D112+D113+K13+K18+K23+K28+K35+K37+2</f>
        <v>41</v>
      </c>
      <c r="Q50" s="121"/>
      <c r="R50" s="121"/>
      <c r="S50" s="121"/>
      <c r="T50" s="121"/>
      <c r="U50" s="7"/>
      <c r="V50" s="49"/>
      <c r="W50" s="117"/>
      <c r="X50" s="121"/>
      <c r="Y50" s="121"/>
      <c r="Z50" s="121"/>
      <c r="AA50" s="121"/>
      <c r="AB50" s="7"/>
    </row>
    <row r="51" spans="1:28" ht="10.7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8" si="14">D51-E51</f>
        <v>0</v>
      </c>
      <c r="G51" s="90">
        <f>C51-D51</f>
        <v>0</v>
      </c>
      <c r="I51" s="123"/>
      <c r="N51" s="123"/>
      <c r="O51" s="112" t="s">
        <v>107</v>
      </c>
      <c r="P51" s="93">
        <v>3</v>
      </c>
      <c r="Q51" s="121"/>
      <c r="R51" s="121"/>
      <c r="S51" s="121"/>
      <c r="T51" s="121"/>
      <c r="U51" s="7"/>
      <c r="V51" s="118"/>
      <c r="W51" s="117"/>
      <c r="X51" s="121"/>
      <c r="Y51" s="121"/>
      <c r="Z51" s="121"/>
      <c r="AA51" s="121"/>
      <c r="AB51" s="7"/>
    </row>
    <row r="52" spans="1:28" ht="10.7" customHeight="1">
      <c r="A52" s="55">
        <v>40</v>
      </c>
      <c r="B52" s="56" t="s">
        <v>3</v>
      </c>
      <c r="C52" s="56">
        <v>2</v>
      </c>
      <c r="D52" s="56">
        <v>2</v>
      </c>
      <c r="E52" s="56">
        <v>2</v>
      </c>
      <c r="F52" s="56">
        <f t="shared" si="14"/>
        <v>0</v>
      </c>
      <c r="G52" s="91">
        <f t="shared" ref="G52:G58" si="15">C52-D52</f>
        <v>0</v>
      </c>
      <c r="O52" s="110"/>
      <c r="P52" s="110"/>
      <c r="Q52" s="121"/>
      <c r="R52" s="121"/>
      <c r="S52" s="121"/>
      <c r="T52" s="121"/>
      <c r="U52" s="7"/>
      <c r="V52" s="49"/>
      <c r="W52" s="117"/>
      <c r="X52" s="121"/>
      <c r="Y52" s="121"/>
      <c r="Z52" s="121"/>
      <c r="AA52" s="121"/>
      <c r="AB52" s="7"/>
    </row>
    <row r="53" spans="1:28" ht="10.7" customHeight="1">
      <c r="A53" s="85">
        <v>41</v>
      </c>
      <c r="B53" s="112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110" t="s">
        <v>109</v>
      </c>
      <c r="P53" s="11">
        <f>M74+N74+M75+M76+N75+N76+K39+P51</f>
        <v>128</v>
      </c>
      <c r="Q53" s="121"/>
      <c r="R53" s="121"/>
      <c r="S53" s="121"/>
      <c r="T53" s="121"/>
      <c r="U53" s="7"/>
      <c r="V53" s="118"/>
      <c r="W53" s="117"/>
      <c r="X53" s="121"/>
      <c r="Y53" s="121"/>
      <c r="Z53" s="121"/>
      <c r="AA53" s="121"/>
      <c r="AB53" s="7"/>
    </row>
    <row r="54" spans="1:28" ht="10.7" customHeight="1">
      <c r="A54" s="55">
        <v>42</v>
      </c>
      <c r="B54" s="58" t="s">
        <v>11</v>
      </c>
      <c r="C54" s="58">
        <v>55</v>
      </c>
      <c r="D54" s="58">
        <v>54</v>
      </c>
      <c r="E54" s="58">
        <v>46</v>
      </c>
      <c r="F54" s="58">
        <f t="shared" si="14"/>
        <v>8</v>
      </c>
      <c r="G54" s="92">
        <f>C54-D54</f>
        <v>1</v>
      </c>
      <c r="O54" s="117"/>
      <c r="P54" s="117"/>
      <c r="Q54" s="121"/>
      <c r="R54" s="121"/>
      <c r="S54" s="121"/>
      <c r="T54" s="121"/>
      <c r="U54" s="7"/>
      <c r="V54" s="276"/>
      <c r="W54" s="276"/>
      <c r="X54" s="276"/>
      <c r="Y54" s="276"/>
      <c r="Z54" s="276"/>
      <c r="AA54" s="276"/>
      <c r="AB54" s="276"/>
    </row>
    <row r="55" spans="1:28" ht="10.7" customHeight="1">
      <c r="A55" s="85">
        <v>43</v>
      </c>
      <c r="B55" s="112" t="s">
        <v>12</v>
      </c>
      <c r="C55" s="93">
        <v>7</v>
      </c>
      <c r="D55" s="93">
        <v>9</v>
      </c>
      <c r="E55" s="93">
        <v>9</v>
      </c>
      <c r="F55" s="22">
        <f t="shared" si="14"/>
        <v>0</v>
      </c>
      <c r="G55" s="90">
        <f t="shared" si="15"/>
        <v>-2</v>
      </c>
      <c r="O55" s="117"/>
      <c r="P55" s="117"/>
      <c r="Q55" s="121"/>
      <c r="R55" s="121"/>
      <c r="S55" s="121"/>
      <c r="T55" s="121"/>
      <c r="U55" s="7"/>
      <c r="V55" s="108"/>
      <c r="W55" s="108"/>
      <c r="X55" s="108"/>
      <c r="Y55" s="108"/>
      <c r="Z55" s="108"/>
      <c r="AA55" s="108"/>
      <c r="AB55" s="108"/>
    </row>
    <row r="56" spans="1:28" ht="10.7" customHeight="1">
      <c r="A56" s="55">
        <v>44</v>
      </c>
      <c r="B56" s="112" t="s">
        <v>13</v>
      </c>
      <c r="C56" s="93">
        <v>4</v>
      </c>
      <c r="D56" s="93">
        <v>2</v>
      </c>
      <c r="E56" s="93">
        <v>2</v>
      </c>
      <c r="F56" s="93">
        <f t="shared" si="14"/>
        <v>0</v>
      </c>
      <c r="G56" s="90">
        <f t="shared" si="15"/>
        <v>2</v>
      </c>
      <c r="O56" s="117"/>
      <c r="P56" s="117"/>
      <c r="Q56" s="121"/>
      <c r="R56" s="121"/>
      <c r="S56" s="121"/>
      <c r="T56" s="121"/>
      <c r="U56" s="7"/>
      <c r="V56" s="108"/>
      <c r="W56" s="108"/>
      <c r="X56" s="108"/>
      <c r="Y56" s="108"/>
      <c r="Z56" s="108"/>
      <c r="AA56" s="108"/>
      <c r="AB56" s="108"/>
    </row>
    <row r="57" spans="1:28" ht="10.7" customHeight="1">
      <c r="A57" s="85">
        <v>45</v>
      </c>
      <c r="B57" s="112" t="s">
        <v>49</v>
      </c>
      <c r="C57" s="93">
        <v>4</v>
      </c>
      <c r="D57" s="93">
        <v>6</v>
      </c>
      <c r="E57" s="93">
        <v>5</v>
      </c>
      <c r="F57" s="93">
        <f t="shared" si="14"/>
        <v>1</v>
      </c>
      <c r="G57" s="90">
        <f t="shared" si="15"/>
        <v>-2</v>
      </c>
      <c r="I57" s="123"/>
      <c r="N57" s="123"/>
      <c r="O57" s="276"/>
      <c r="P57" s="276"/>
      <c r="Q57" s="276"/>
      <c r="R57" s="276"/>
      <c r="S57" s="276"/>
      <c r="T57" s="276"/>
      <c r="U57" s="276"/>
      <c r="V57" s="49"/>
      <c r="W57" s="117"/>
      <c r="X57" s="121"/>
      <c r="Y57" s="121"/>
      <c r="Z57" s="121"/>
      <c r="AA57" s="121"/>
      <c r="AB57" s="7"/>
    </row>
    <row r="58" spans="1:28" ht="10.7" customHeight="1">
      <c r="A58" s="55">
        <v>46</v>
      </c>
      <c r="B58" s="112" t="s">
        <v>72</v>
      </c>
      <c r="C58" s="93">
        <v>1</v>
      </c>
      <c r="D58" s="93">
        <v>1</v>
      </c>
      <c r="E58" s="93">
        <v>1</v>
      </c>
      <c r="F58" s="93">
        <f t="shared" si="14"/>
        <v>0</v>
      </c>
      <c r="G58" s="90">
        <f t="shared" si="15"/>
        <v>0</v>
      </c>
      <c r="I58" s="123"/>
      <c r="N58" s="123"/>
      <c r="O58" s="117"/>
      <c r="P58" s="117"/>
      <c r="Q58" s="121"/>
      <c r="R58" s="121"/>
      <c r="S58" s="121"/>
      <c r="T58" s="121"/>
      <c r="U58" s="7"/>
      <c r="V58" s="49"/>
      <c r="W58" s="117"/>
      <c r="X58" s="121"/>
      <c r="Y58" s="121"/>
      <c r="Z58" s="121"/>
      <c r="AA58" s="121"/>
      <c r="AB58" s="7"/>
    </row>
    <row r="59" spans="1:28" ht="10.7" customHeight="1">
      <c r="A59" s="266" t="s">
        <v>41</v>
      </c>
      <c r="B59" s="267"/>
      <c r="C59" s="29">
        <f>SUM(C51:C58)</f>
        <v>75</v>
      </c>
      <c r="D59" s="29">
        <f>SUM(D51:D58)</f>
        <v>76</v>
      </c>
      <c r="E59" s="29">
        <f>SUM(E51:E58)</f>
        <v>67</v>
      </c>
      <c r="F59" s="29">
        <f>SUM(F51:F58)</f>
        <v>9</v>
      </c>
      <c r="G59" s="30">
        <f>SUM(G51:G58)</f>
        <v>-1</v>
      </c>
      <c r="H59" s="26"/>
      <c r="I59" s="23"/>
      <c r="J59" s="3"/>
      <c r="K59" s="3"/>
      <c r="L59" s="3"/>
      <c r="M59" s="3"/>
      <c r="O59" s="117"/>
      <c r="P59" s="118"/>
      <c r="Q59" s="121"/>
      <c r="R59" s="121"/>
      <c r="S59" s="121"/>
      <c r="T59" s="121"/>
      <c r="U59" s="7"/>
      <c r="V59" s="49"/>
      <c r="W59" s="117"/>
      <c r="X59" s="121"/>
      <c r="Y59" s="121"/>
      <c r="Z59" s="121"/>
      <c r="AA59" s="121"/>
      <c r="AB59" s="7"/>
    </row>
    <row r="60" spans="1:28" ht="10.7" customHeight="1">
      <c r="A60" s="271" t="s">
        <v>63</v>
      </c>
      <c r="B60" s="272"/>
      <c r="C60" s="272"/>
      <c r="D60" s="272"/>
      <c r="E60" s="272"/>
      <c r="F60" s="272"/>
      <c r="G60" s="273"/>
      <c r="H60" s="61"/>
      <c r="I60" s="99" t="s">
        <v>33</v>
      </c>
      <c r="J60" s="93">
        <f>E20+E21+E22+E23+E24+E25+E26+E27+E28+E38+E39+E40+E41+E42+E43+E44+E45+E46+E47+E48+E54+E55+E56+E57+E58+E64+E65+E66+E68+E74+E75+E76+E77+E78+E84+E85+E86+E88+L39+L38+E94+E95+E96+E98+E97+E87+E104+E105+E106+E107+E108+E67+E114+E115+E116+E117+E118</f>
        <v>184</v>
      </c>
      <c r="K60" s="62"/>
      <c r="L60" s="303" t="s">
        <v>96</v>
      </c>
      <c r="M60" s="304"/>
      <c r="N60" s="100">
        <v>120</v>
      </c>
      <c r="O60" s="24"/>
      <c r="P60" s="118"/>
      <c r="Q60" s="121"/>
      <c r="R60" s="121"/>
      <c r="S60" s="121"/>
      <c r="T60" s="121"/>
      <c r="U60" s="7"/>
      <c r="V60" s="276"/>
      <c r="W60" s="276"/>
      <c r="X60" s="276"/>
      <c r="Y60" s="276"/>
      <c r="Z60" s="276"/>
      <c r="AA60" s="276"/>
      <c r="AB60" s="276"/>
    </row>
    <row r="61" spans="1:28" ht="10.7" customHeight="1">
      <c r="A61" s="44">
        <v>47</v>
      </c>
      <c r="B61" s="110" t="s">
        <v>2</v>
      </c>
      <c r="C61" s="22">
        <v>1</v>
      </c>
      <c r="D61" s="22">
        <v>1</v>
      </c>
      <c r="E61" s="22">
        <v>1</v>
      </c>
      <c r="F61" s="22">
        <f>D61-E61</f>
        <v>0</v>
      </c>
      <c r="G61" s="22">
        <f>C61-E61</f>
        <v>0</v>
      </c>
      <c r="H61" s="35"/>
      <c r="I61" s="99" t="s">
        <v>32</v>
      </c>
      <c r="J61" s="93">
        <f>E5+E6+E7+E8+E9+E10+E14+E15+E17+E18+E19+E31+E33+E34+E35+E36+E37+E51+E52+E53+E61+E62+E63+E71+E72+E73+L5+L6+L7+L8+L9+L10+L11+L12+L18+L23+L28+L35+E11+E82+L37+E81+E83+E91+E92+E93+E101+E102+E103+E111+E112+E113</f>
        <v>39</v>
      </c>
      <c r="K61" s="36"/>
      <c r="L61" s="297" t="s">
        <v>97</v>
      </c>
      <c r="M61" s="298"/>
      <c r="N61" s="100">
        <v>124</v>
      </c>
      <c r="O61" s="276"/>
      <c r="P61" s="276"/>
      <c r="Q61" s="276"/>
      <c r="R61" s="276"/>
      <c r="S61" s="276"/>
      <c r="T61" s="276"/>
      <c r="U61" s="276"/>
      <c r="V61" s="24"/>
      <c r="W61" s="121"/>
      <c r="X61" s="121"/>
      <c r="Y61" s="121"/>
      <c r="Z61" s="121"/>
      <c r="AA61" s="121"/>
      <c r="AB61" s="7"/>
    </row>
    <row r="62" spans="1:28" ht="10.7" customHeight="1">
      <c r="A62" s="55">
        <v>48</v>
      </c>
      <c r="B62" s="56" t="s">
        <v>3</v>
      </c>
      <c r="C62" s="56">
        <v>2</v>
      </c>
      <c r="D62" s="56">
        <v>1</v>
      </c>
      <c r="E62" s="56">
        <v>1</v>
      </c>
      <c r="F62" s="56">
        <f t="shared" ref="F62:F68" si="16">D62-E62</f>
        <v>0</v>
      </c>
      <c r="G62" s="56">
        <f t="shared" ref="G62:G63" si="17">C62-E62</f>
        <v>1</v>
      </c>
      <c r="H62" s="25"/>
      <c r="I62" s="99" t="s">
        <v>34</v>
      </c>
      <c r="J62" s="93">
        <f>SUM(J60:J61)</f>
        <v>223</v>
      </c>
      <c r="K62" s="121"/>
      <c r="L62" s="279" t="s">
        <v>95</v>
      </c>
      <c r="M62" s="299"/>
      <c r="N62" s="5">
        <f>SUM(N60:N61)</f>
        <v>244</v>
      </c>
      <c r="O62" s="117"/>
      <c r="P62" s="117"/>
      <c r="Q62" s="121"/>
      <c r="R62" s="121"/>
      <c r="S62" s="121"/>
      <c r="T62" s="121"/>
      <c r="U62" s="7"/>
      <c r="V62" s="24"/>
      <c r="W62" s="121"/>
      <c r="X62" s="121"/>
      <c r="Y62" s="121"/>
      <c r="Z62" s="121"/>
      <c r="AA62" s="121"/>
      <c r="AB62" s="7"/>
    </row>
    <row r="63" spans="1:28" ht="10.7" customHeight="1">
      <c r="A63" s="44">
        <v>49</v>
      </c>
      <c r="B63" s="112" t="s">
        <v>46</v>
      </c>
      <c r="C63" s="93">
        <v>1</v>
      </c>
      <c r="D63" s="93">
        <v>1</v>
      </c>
      <c r="E63" s="93">
        <v>1</v>
      </c>
      <c r="F63" s="22">
        <f t="shared" si="16"/>
        <v>0</v>
      </c>
      <c r="G63" s="22">
        <f t="shared" si="17"/>
        <v>0</v>
      </c>
      <c r="H63" s="25"/>
      <c r="I63" s="121"/>
      <c r="J63" s="121"/>
      <c r="K63" s="121"/>
      <c r="L63" s="121"/>
      <c r="M63" s="121"/>
      <c r="N63" s="7"/>
      <c r="O63" s="117"/>
      <c r="P63" s="117"/>
      <c r="Q63" s="121"/>
      <c r="R63" s="121"/>
      <c r="S63" s="121"/>
      <c r="T63" s="121"/>
      <c r="U63" s="7"/>
      <c r="V63" s="24"/>
      <c r="W63" s="121"/>
      <c r="X63" s="121"/>
      <c r="Y63" s="121"/>
      <c r="Z63" s="121"/>
      <c r="AA63" s="121"/>
      <c r="AB63" s="7"/>
    </row>
    <row r="64" spans="1:28" ht="10.7" customHeight="1">
      <c r="A64" s="44">
        <v>50</v>
      </c>
      <c r="B64" s="58" t="s">
        <v>11</v>
      </c>
      <c r="C64" s="58">
        <v>55</v>
      </c>
      <c r="D64" s="58">
        <v>50</v>
      </c>
      <c r="E64" s="58">
        <v>50</v>
      </c>
      <c r="F64" s="58">
        <f t="shared" si="16"/>
        <v>0</v>
      </c>
      <c r="G64" s="58">
        <f>C64-D64</f>
        <v>5</v>
      </c>
      <c r="H64" s="25"/>
      <c r="I64" s="121"/>
      <c r="J64" s="300" t="s">
        <v>35</v>
      </c>
      <c r="K64" s="300"/>
      <c r="L64" s="300"/>
      <c r="M64" s="300"/>
      <c r="N64" s="301"/>
      <c r="O64" s="117"/>
      <c r="P64" s="118"/>
      <c r="Q64" s="121"/>
      <c r="R64" s="121"/>
      <c r="S64" s="121"/>
      <c r="T64" s="121"/>
      <c r="U64" s="7"/>
      <c r="V64" s="24"/>
      <c r="W64" s="121"/>
      <c r="X64" s="121"/>
      <c r="Y64" s="121"/>
      <c r="Z64" s="121"/>
      <c r="AA64" s="121"/>
      <c r="AB64" s="7"/>
    </row>
    <row r="65" spans="1:28" ht="10.7" customHeight="1">
      <c r="A65" s="55">
        <v>51</v>
      </c>
      <c r="B65" s="112" t="s">
        <v>12</v>
      </c>
      <c r="C65" s="93">
        <v>8</v>
      </c>
      <c r="D65" s="93">
        <v>8</v>
      </c>
      <c r="E65" s="93">
        <v>7</v>
      </c>
      <c r="F65" s="22">
        <f t="shared" si="16"/>
        <v>1</v>
      </c>
      <c r="G65" s="22">
        <f>C65-D65</f>
        <v>0</v>
      </c>
      <c r="H65" s="38"/>
      <c r="I65" s="117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117"/>
      <c r="P65" s="118"/>
      <c r="Q65" s="121"/>
      <c r="R65" s="121"/>
      <c r="S65" s="121"/>
      <c r="T65" s="121"/>
      <c r="U65" s="7"/>
      <c r="V65" s="24"/>
      <c r="W65" s="121"/>
      <c r="X65" s="121"/>
      <c r="Y65" s="121"/>
      <c r="Z65" s="121"/>
      <c r="AA65" s="121"/>
      <c r="AB65" s="7"/>
    </row>
    <row r="66" spans="1:28" ht="10.7" customHeight="1">
      <c r="A66" s="44">
        <v>52</v>
      </c>
      <c r="B66" s="112" t="s">
        <v>13</v>
      </c>
      <c r="C66" s="93">
        <v>4</v>
      </c>
      <c r="D66" s="93">
        <v>2</v>
      </c>
      <c r="E66" s="93">
        <v>2</v>
      </c>
      <c r="F66" s="22">
        <f t="shared" si="16"/>
        <v>0</v>
      </c>
      <c r="G66" s="22">
        <f>C66-D66</f>
        <v>2</v>
      </c>
      <c r="H66" s="39"/>
      <c r="I66" s="118"/>
      <c r="J66" s="8">
        <f>C12+C29+C49+C59+C69+C79+J13+J18+J23+J28+J35+J40+C89+C99+C109</f>
        <v>603</v>
      </c>
      <c r="K66" s="8">
        <f>D12+D49+D59+D69+D79+K13+K18+K23+K28+K35+K40+D29+D89+D99+D109+D119</f>
        <v>244</v>
      </c>
      <c r="L66" s="8">
        <f>E12+E29+E49+E59+E69+E79+E89+L13+L18+L23+L28+L35+L40+E99+E109+E119</f>
        <v>223</v>
      </c>
      <c r="M66" s="8">
        <f>F12+F29+F49+F59+F69+F79+F89+M13+M18+M23+M28+M35+M40+F99+F109+F119</f>
        <v>21</v>
      </c>
      <c r="N66" s="104">
        <f>M66/K66</f>
        <v>8.6065573770491802E-2</v>
      </c>
      <c r="O66" s="117"/>
      <c r="P66" s="118"/>
      <c r="Q66" s="121"/>
      <c r="R66" s="121"/>
      <c r="S66" s="121"/>
      <c r="T66" s="121"/>
      <c r="U66" s="7"/>
      <c r="V66" s="24"/>
      <c r="W66" s="121"/>
      <c r="X66" s="121"/>
      <c r="Y66" s="121"/>
      <c r="Z66" s="121"/>
      <c r="AA66" s="121"/>
      <c r="AB66" s="7"/>
    </row>
    <row r="67" spans="1:28" ht="10.7" customHeight="1">
      <c r="A67" s="44"/>
      <c r="B67" s="112" t="s">
        <v>72</v>
      </c>
      <c r="C67" s="93">
        <v>1</v>
      </c>
      <c r="D67" s="93">
        <v>2</v>
      </c>
      <c r="E67" s="93">
        <v>2</v>
      </c>
      <c r="F67" s="93">
        <f t="shared" si="16"/>
        <v>0</v>
      </c>
      <c r="G67" s="90">
        <f t="shared" ref="G67" si="18">C67-D67</f>
        <v>-1</v>
      </c>
      <c r="H67" s="118"/>
      <c r="I67" s="118"/>
      <c r="J67" s="101"/>
      <c r="K67" s="101"/>
      <c r="L67" s="101"/>
      <c r="M67" s="101"/>
      <c r="N67" s="102"/>
      <c r="O67" s="117"/>
      <c r="P67" s="118"/>
      <c r="Q67" s="121"/>
      <c r="R67" s="121"/>
      <c r="S67" s="121"/>
      <c r="T67" s="121"/>
      <c r="U67" s="7"/>
      <c r="V67" s="24"/>
      <c r="W67" s="121"/>
      <c r="X67" s="121"/>
      <c r="Y67" s="121"/>
      <c r="Z67" s="121"/>
      <c r="AA67" s="121"/>
      <c r="AB67" s="7"/>
    </row>
    <row r="68" spans="1:28" ht="10.7" customHeight="1">
      <c r="A68" s="44">
        <v>53</v>
      </c>
      <c r="B68" s="112" t="s">
        <v>49</v>
      </c>
      <c r="C68" s="93">
        <v>4</v>
      </c>
      <c r="D68" s="93">
        <v>6</v>
      </c>
      <c r="E68" s="93">
        <v>5</v>
      </c>
      <c r="F68" s="22">
        <f t="shared" si="16"/>
        <v>1</v>
      </c>
      <c r="G68" s="22">
        <f>C68-D68</f>
        <v>-2</v>
      </c>
      <c r="H68" s="49"/>
      <c r="I68" s="117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0.7" customHeight="1">
      <c r="A69" s="266" t="s">
        <v>41</v>
      </c>
      <c r="B69" s="267"/>
      <c r="C69" s="29">
        <f>SUM(C61:C68)</f>
        <v>76</v>
      </c>
      <c r="D69" s="29">
        <f>SUM(D61:D68)</f>
        <v>71</v>
      </c>
      <c r="E69" s="29">
        <f>SUM(E61:E68)</f>
        <v>69</v>
      </c>
      <c r="F69" s="29">
        <f>SUM(F61:F68)</f>
        <v>2</v>
      </c>
      <c r="G69" s="63">
        <f>SUM(G61:G68)</f>
        <v>5</v>
      </c>
      <c r="H69" s="36"/>
      <c r="I69" s="36"/>
      <c r="J69" s="36"/>
      <c r="K69" s="293" t="s">
        <v>37</v>
      </c>
      <c r="L69" s="293"/>
      <c r="M69" s="293"/>
      <c r="N69" s="105">
        <f>M74+E39+L39+E21+E19</f>
        <v>102</v>
      </c>
      <c r="O69" s="117"/>
      <c r="P69" s="117"/>
      <c r="Q69" s="121"/>
      <c r="R69" s="121"/>
      <c r="S69" s="121"/>
      <c r="T69" s="121"/>
      <c r="U69" s="7"/>
      <c r="V69" s="117"/>
      <c r="W69" s="121"/>
      <c r="X69" s="121"/>
      <c r="Y69" s="121"/>
      <c r="Z69" s="121"/>
      <c r="AA69" s="121"/>
      <c r="AB69" s="7"/>
    </row>
    <row r="70" spans="1:28" ht="10.7" customHeight="1">
      <c r="A70" s="271" t="s">
        <v>64</v>
      </c>
      <c r="B70" s="272"/>
      <c r="C70" s="272"/>
      <c r="D70" s="272"/>
      <c r="E70" s="272"/>
      <c r="F70" s="272"/>
      <c r="G70" s="273"/>
      <c r="H70" s="24"/>
      <c r="I70" s="121"/>
      <c r="J70" s="121"/>
      <c r="K70" s="294" t="s">
        <v>38</v>
      </c>
      <c r="L70" s="294"/>
      <c r="M70" s="294"/>
      <c r="N70" s="106">
        <f>L66/N69</f>
        <v>2.1862745098039214</v>
      </c>
      <c r="O70" s="117"/>
      <c r="P70" s="117"/>
      <c r="Q70" s="121"/>
      <c r="R70" s="121"/>
      <c r="S70" s="121"/>
      <c r="T70" s="121"/>
      <c r="U70" s="7"/>
      <c r="V70" s="117"/>
      <c r="W70" s="121"/>
      <c r="X70" s="121"/>
      <c r="Y70" s="121"/>
      <c r="Z70" s="121"/>
      <c r="AA70" s="121"/>
      <c r="AB70" s="7"/>
    </row>
    <row r="71" spans="1:28" ht="10.7" customHeight="1">
      <c r="A71" s="12">
        <v>54</v>
      </c>
      <c r="B71" s="110" t="s">
        <v>2</v>
      </c>
      <c r="C71" s="110">
        <v>1</v>
      </c>
      <c r="D71" s="110">
        <v>0</v>
      </c>
      <c r="E71" s="110">
        <v>0</v>
      </c>
      <c r="F71" s="110">
        <f>D71-E71</f>
        <v>0</v>
      </c>
      <c r="G71" s="110">
        <f>C71-E71</f>
        <v>1</v>
      </c>
      <c r="H71" s="24"/>
      <c r="I71" s="117"/>
      <c r="J71" s="121"/>
      <c r="K71" s="121"/>
      <c r="L71" s="121"/>
      <c r="M71" s="121"/>
      <c r="N71" s="7"/>
      <c r="O71" s="117"/>
      <c r="P71" s="117"/>
      <c r="Q71" s="121"/>
      <c r="R71" s="121"/>
      <c r="S71" s="121"/>
      <c r="T71" s="121"/>
      <c r="U71" s="7"/>
      <c r="V71" s="117"/>
      <c r="W71" s="121"/>
      <c r="X71" s="121"/>
      <c r="Y71" s="121"/>
      <c r="Z71" s="121"/>
      <c r="AA71" s="121"/>
      <c r="AB71" s="7"/>
    </row>
    <row r="72" spans="1:28" ht="10.7" customHeight="1">
      <c r="A72" s="55">
        <v>55</v>
      </c>
      <c r="B72" s="56" t="s">
        <v>3</v>
      </c>
      <c r="C72" s="56">
        <v>2</v>
      </c>
      <c r="D72" s="56">
        <v>0</v>
      </c>
      <c r="E72" s="56">
        <v>0</v>
      </c>
      <c r="F72" s="56">
        <f t="shared" ref="F72" si="19">D72-E72</f>
        <v>0</v>
      </c>
      <c r="G72" s="56">
        <f t="shared" ref="G72" si="20">C72-E72</f>
        <v>2</v>
      </c>
      <c r="H72" s="117"/>
      <c r="I72" s="121"/>
      <c r="J72" s="121"/>
      <c r="K72" s="121"/>
      <c r="L72" s="121"/>
      <c r="M72" s="121"/>
      <c r="N72" s="7"/>
      <c r="O72" s="117"/>
      <c r="P72" s="118"/>
      <c r="Q72" s="121"/>
      <c r="R72" s="121"/>
      <c r="S72" s="121"/>
      <c r="T72" s="121"/>
      <c r="U72" s="7"/>
      <c r="V72" s="117"/>
      <c r="W72" s="121"/>
      <c r="X72" s="121"/>
      <c r="Y72" s="121"/>
      <c r="Z72" s="121"/>
      <c r="AA72" s="121"/>
      <c r="AB72" s="7"/>
    </row>
    <row r="73" spans="1:28" ht="10.7" customHeight="1">
      <c r="A73" s="12">
        <v>56</v>
      </c>
      <c r="B73" s="112" t="s">
        <v>46</v>
      </c>
      <c r="C73" s="93">
        <v>1</v>
      </c>
      <c r="D73" s="93">
        <v>0</v>
      </c>
      <c r="E73" s="93">
        <v>0</v>
      </c>
      <c r="F73" s="110">
        <f>D73-E73</f>
        <v>0</v>
      </c>
      <c r="G73" s="110">
        <f>C73-E73</f>
        <v>1</v>
      </c>
      <c r="H73" s="24"/>
      <c r="I73" s="121"/>
      <c r="J73" s="121"/>
      <c r="K73" s="295"/>
      <c r="L73" s="296"/>
      <c r="M73" s="93" t="s">
        <v>19</v>
      </c>
      <c r="N73" s="5" t="s">
        <v>20</v>
      </c>
      <c r="O73" s="117"/>
      <c r="P73" s="118"/>
      <c r="Q73" s="121"/>
      <c r="R73" s="121"/>
      <c r="S73" s="121"/>
      <c r="T73" s="121"/>
      <c r="U73" s="7"/>
      <c r="V73" s="117"/>
      <c r="W73" s="121"/>
      <c r="X73" s="121"/>
      <c r="Y73" s="121"/>
      <c r="Z73" s="121"/>
      <c r="AA73" s="121"/>
      <c r="AB73" s="7"/>
    </row>
    <row r="74" spans="1:28" ht="10.7" customHeight="1">
      <c r="A74" s="55">
        <v>57</v>
      </c>
      <c r="B74" s="58" t="s">
        <v>11</v>
      </c>
      <c r="C74" s="58">
        <v>55</v>
      </c>
      <c r="D74" s="58">
        <v>0</v>
      </c>
      <c r="E74" s="58">
        <v>0</v>
      </c>
      <c r="F74" s="58">
        <f>D74-E74</f>
        <v>0</v>
      </c>
      <c r="G74" s="58">
        <f>C74-E74</f>
        <v>55</v>
      </c>
      <c r="H74" s="24"/>
      <c r="I74" s="121"/>
      <c r="J74" s="121"/>
      <c r="K74" s="279" t="s">
        <v>40</v>
      </c>
      <c r="L74" s="280"/>
      <c r="M74" s="5">
        <f>E54+E64+E74+E84+E94+E104+E114</f>
        <v>96</v>
      </c>
      <c r="N74" s="5">
        <f>F54+F64+F74+F84+F94+F104+F114</f>
        <v>8</v>
      </c>
      <c r="O74" s="276"/>
      <c r="P74" s="276"/>
      <c r="Q74" s="276"/>
      <c r="R74" s="276"/>
      <c r="S74" s="276"/>
      <c r="T74" s="276"/>
      <c r="U74" s="276"/>
      <c r="V74" s="117"/>
      <c r="W74" s="121"/>
      <c r="X74" s="121"/>
      <c r="Y74" s="121"/>
      <c r="Z74" s="121"/>
      <c r="AA74" s="121"/>
      <c r="AB74" s="7"/>
    </row>
    <row r="75" spans="1:28" ht="10.7" customHeight="1">
      <c r="A75" s="12">
        <v>58</v>
      </c>
      <c r="B75" s="112" t="s">
        <v>12</v>
      </c>
      <c r="C75" s="93">
        <v>8</v>
      </c>
      <c r="D75" s="93">
        <v>0</v>
      </c>
      <c r="E75" s="93">
        <v>0</v>
      </c>
      <c r="F75" s="110">
        <f>D75-E75</f>
        <v>0</v>
      </c>
      <c r="G75" s="110">
        <f>C75-E75</f>
        <v>8</v>
      </c>
      <c r="H75" s="49"/>
      <c r="I75" s="118"/>
      <c r="J75" s="118"/>
      <c r="K75" s="279" t="s">
        <v>51</v>
      </c>
      <c r="L75" s="280"/>
      <c r="M75" s="5">
        <f>E55+E65+E75+E85+E95+E105+E115</f>
        <v>16</v>
      </c>
      <c r="N75" s="5">
        <f t="shared" ref="M75:N76" si="21">F55+F65+F75+F85+F95+F105+F115</f>
        <v>1</v>
      </c>
      <c r="O75" s="24"/>
      <c r="P75" s="117"/>
      <c r="Q75" s="121"/>
      <c r="R75" s="121"/>
      <c r="S75" s="121"/>
      <c r="T75" s="121"/>
      <c r="U75" s="7"/>
      <c r="V75" s="117"/>
      <c r="W75" s="121"/>
      <c r="X75" s="121"/>
      <c r="Y75" s="121"/>
      <c r="Z75" s="121"/>
      <c r="AA75" s="121"/>
      <c r="AB75" s="7"/>
    </row>
    <row r="76" spans="1:28" ht="10.7" customHeight="1">
      <c r="A76" s="55">
        <v>59</v>
      </c>
      <c r="B76" s="112" t="s">
        <v>13</v>
      </c>
      <c r="C76" s="93">
        <v>4</v>
      </c>
      <c r="D76" s="93">
        <v>0</v>
      </c>
      <c r="E76" s="93">
        <v>0</v>
      </c>
      <c r="F76" s="110">
        <f>D76-E76</f>
        <v>0</v>
      </c>
      <c r="G76" s="110">
        <f>C76-D76</f>
        <v>4</v>
      </c>
      <c r="H76" s="49"/>
      <c r="I76" s="118"/>
      <c r="J76" s="118"/>
      <c r="K76" s="279" t="s">
        <v>52</v>
      </c>
      <c r="L76" s="280"/>
      <c r="M76" s="5">
        <f t="shared" si="21"/>
        <v>4</v>
      </c>
      <c r="N76" s="5">
        <f t="shared" si="21"/>
        <v>0</v>
      </c>
      <c r="O76" s="24"/>
      <c r="P76" s="117"/>
      <c r="Q76" s="121"/>
      <c r="R76" s="121"/>
      <c r="S76" s="121"/>
      <c r="T76" s="121"/>
      <c r="U76" s="7"/>
      <c r="V76" s="117"/>
      <c r="W76" s="121"/>
      <c r="X76" s="121"/>
      <c r="Y76" s="121"/>
      <c r="Z76" s="121"/>
      <c r="AA76" s="121"/>
      <c r="AB76" s="7"/>
    </row>
    <row r="77" spans="1:28" ht="10.7" customHeight="1">
      <c r="A77" s="12">
        <v>60</v>
      </c>
      <c r="B77" s="112" t="s">
        <v>49</v>
      </c>
      <c r="C77" s="93">
        <v>4</v>
      </c>
      <c r="D77" s="93">
        <v>0</v>
      </c>
      <c r="E77" s="93">
        <v>0</v>
      </c>
      <c r="F77" s="110">
        <f>D77-E77</f>
        <v>0</v>
      </c>
      <c r="G77" s="110">
        <f>C77-D77</f>
        <v>4</v>
      </c>
      <c r="H77" s="3"/>
      <c r="I77" s="23"/>
      <c r="J77" s="3"/>
      <c r="K77" s="281" t="s">
        <v>90</v>
      </c>
      <c r="L77" s="282"/>
      <c r="M77" s="110">
        <f>E57+E68+E77+E88+E98+E108+E118</f>
        <v>10</v>
      </c>
      <c r="N77" s="110">
        <f>F68+F57+F77+F88+F98+F108+F118</f>
        <v>2</v>
      </c>
      <c r="O77" s="24"/>
      <c r="P77" s="117"/>
      <c r="Q77" s="121"/>
      <c r="R77" s="121"/>
      <c r="S77" s="121"/>
      <c r="T77" s="121"/>
      <c r="U77" s="7"/>
      <c r="V77" s="117"/>
      <c r="W77" s="121"/>
      <c r="X77" s="121"/>
      <c r="Y77" s="121"/>
      <c r="Z77" s="121"/>
      <c r="AA77" s="121"/>
      <c r="AB77" s="7"/>
    </row>
    <row r="78" spans="1:28" ht="10.7" customHeight="1">
      <c r="A78" s="12">
        <v>61</v>
      </c>
      <c r="B78" s="112" t="s">
        <v>72</v>
      </c>
      <c r="C78" s="93">
        <v>1</v>
      </c>
      <c r="D78" s="93">
        <v>0</v>
      </c>
      <c r="E78" s="93">
        <v>0</v>
      </c>
      <c r="F78" s="93">
        <f t="shared" ref="F78" si="22">D78-E78</f>
        <v>0</v>
      </c>
      <c r="G78" s="90">
        <f t="shared" ref="G78" si="23">C78-D78</f>
        <v>1</v>
      </c>
      <c r="H78" s="3"/>
      <c r="I78" s="23"/>
      <c r="J78" s="3"/>
      <c r="K78" s="98"/>
      <c r="L78" s="98"/>
      <c r="M78" s="117"/>
      <c r="N78" s="117"/>
      <c r="O78" s="24"/>
      <c r="P78" s="117"/>
      <c r="Q78" s="121"/>
      <c r="R78" s="121"/>
      <c r="S78" s="121"/>
      <c r="T78" s="121"/>
      <c r="U78" s="7"/>
      <c r="V78" s="117"/>
      <c r="W78" s="121"/>
      <c r="X78" s="121"/>
      <c r="Y78" s="121"/>
      <c r="Z78" s="121"/>
      <c r="AA78" s="121"/>
      <c r="AB78" s="7"/>
    </row>
    <row r="79" spans="1:28" ht="10.7" customHeight="1">
      <c r="A79" s="283" t="s">
        <v>41</v>
      </c>
      <c r="B79" s="284"/>
      <c r="C79" s="29">
        <f>SUM(C71:C78)</f>
        <v>76</v>
      </c>
      <c r="D79" s="29">
        <f>SUM(D71:D78)</f>
        <v>0</v>
      </c>
      <c r="E79" s="29">
        <f>SUM(E71:E78)</f>
        <v>0</v>
      </c>
      <c r="F79" s="29">
        <f>SUM(F71:F78)</f>
        <v>0</v>
      </c>
      <c r="G79" s="31">
        <f>SUM(G71:G78)</f>
        <v>76</v>
      </c>
      <c r="H79" s="117"/>
      <c r="I79" s="117"/>
      <c r="J79" s="121"/>
      <c r="K79" s="121"/>
      <c r="L79" s="121"/>
      <c r="M79" s="121"/>
      <c r="N79" s="7"/>
      <c r="O79" s="24"/>
      <c r="P79" s="118"/>
      <c r="Q79" s="121"/>
      <c r="R79" s="121"/>
      <c r="S79" s="121"/>
      <c r="T79" s="121"/>
      <c r="U79" s="7"/>
      <c r="V79" s="117"/>
      <c r="W79" s="121"/>
      <c r="X79" s="121"/>
      <c r="Y79" s="121"/>
      <c r="Z79" s="121"/>
      <c r="AA79" s="121"/>
      <c r="AB79" s="7"/>
    </row>
    <row r="80" spans="1:28" ht="10.7" customHeight="1">
      <c r="A80" s="271" t="s">
        <v>65</v>
      </c>
      <c r="B80" s="272"/>
      <c r="C80" s="272"/>
      <c r="D80" s="272"/>
      <c r="E80" s="272"/>
      <c r="F80" s="272"/>
      <c r="G80" s="273"/>
      <c r="H80" s="117"/>
      <c r="I80" s="117"/>
      <c r="J80" s="121"/>
      <c r="K80" s="285" t="s">
        <v>108</v>
      </c>
      <c r="L80" s="286"/>
      <c r="M80" s="287"/>
      <c r="N80" s="291">
        <f>L66/N69</f>
        <v>2.1862745098039214</v>
      </c>
      <c r="O80" s="117"/>
      <c r="P80" s="118"/>
      <c r="Q80" s="117"/>
      <c r="R80" s="117"/>
      <c r="S80" s="117"/>
      <c r="T80" s="117"/>
      <c r="U80" s="117"/>
      <c r="V80" s="3"/>
      <c r="W80" s="23"/>
      <c r="X80" s="3"/>
      <c r="Y80" s="3"/>
      <c r="Z80" s="3"/>
      <c r="AA80" s="3"/>
      <c r="AB80" s="3"/>
    </row>
    <row r="81" spans="1:28" ht="10.7" customHeight="1">
      <c r="A81" s="15">
        <v>62</v>
      </c>
      <c r="B81" s="110" t="s">
        <v>2</v>
      </c>
      <c r="C81" s="110">
        <v>1</v>
      </c>
      <c r="D81" s="93">
        <v>0</v>
      </c>
      <c r="E81" s="93">
        <v>0</v>
      </c>
      <c r="F81" s="58">
        <f t="shared" ref="F81:F83" si="24">D81-E81</f>
        <v>0</v>
      </c>
      <c r="G81" s="5">
        <v>0</v>
      </c>
      <c r="H81" s="117"/>
      <c r="I81" s="117"/>
      <c r="J81" s="121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0.7" customHeight="1">
      <c r="A82" s="55">
        <v>63</v>
      </c>
      <c r="B82" s="56" t="s">
        <v>3</v>
      </c>
      <c r="C82" s="56">
        <v>2</v>
      </c>
      <c r="D82" s="56">
        <v>0</v>
      </c>
      <c r="E82" s="56">
        <v>0</v>
      </c>
      <c r="F82" s="58">
        <f t="shared" si="24"/>
        <v>0</v>
      </c>
      <c r="G82" s="57">
        <v>0</v>
      </c>
      <c r="H82" s="117"/>
      <c r="I82" s="117"/>
      <c r="J82" s="121"/>
      <c r="K82" s="121"/>
      <c r="L82" s="121"/>
      <c r="M82" s="121"/>
      <c r="N82" s="7"/>
      <c r="O82" s="24"/>
      <c r="P82" s="117"/>
      <c r="Q82" s="121"/>
      <c r="R82" s="121"/>
      <c r="S82" s="121"/>
      <c r="T82" s="121"/>
      <c r="U82" s="7"/>
      <c r="V82" s="24"/>
      <c r="W82" s="121"/>
      <c r="X82" s="121"/>
      <c r="Y82" s="121"/>
      <c r="Z82" s="121"/>
      <c r="AA82" s="121"/>
      <c r="AB82" s="7"/>
    </row>
    <row r="83" spans="1:28" ht="10.7" customHeight="1">
      <c r="A83" s="15">
        <v>64</v>
      </c>
      <c r="B83" s="112" t="s">
        <v>46</v>
      </c>
      <c r="C83" s="93">
        <v>1</v>
      </c>
      <c r="D83" s="110">
        <v>0</v>
      </c>
      <c r="E83" s="110">
        <v>0</v>
      </c>
      <c r="F83" s="58">
        <f t="shared" si="24"/>
        <v>0</v>
      </c>
      <c r="G83" s="5">
        <v>0</v>
      </c>
      <c r="H83" s="117"/>
      <c r="I83" s="117"/>
      <c r="J83" s="121"/>
      <c r="K83" s="117"/>
      <c r="L83" s="117"/>
      <c r="M83" s="117"/>
      <c r="N83" s="117"/>
      <c r="O83" s="24"/>
      <c r="P83" s="118"/>
      <c r="Q83" s="121"/>
      <c r="R83" s="121"/>
      <c r="S83" s="121"/>
      <c r="T83" s="121"/>
      <c r="U83" s="7"/>
      <c r="V83" s="24"/>
      <c r="W83" s="117"/>
      <c r="X83" s="121"/>
      <c r="Y83" s="121"/>
      <c r="Z83" s="121"/>
      <c r="AA83" s="121"/>
      <c r="AB83" s="7"/>
    </row>
    <row r="84" spans="1:28" ht="10.7" customHeight="1">
      <c r="A84" s="55">
        <v>65</v>
      </c>
      <c r="B84" s="58" t="s">
        <v>11</v>
      </c>
      <c r="C84" s="58">
        <v>55</v>
      </c>
      <c r="D84" s="58">
        <v>0</v>
      </c>
      <c r="E84" s="58">
        <v>0</v>
      </c>
      <c r="F84" s="58">
        <f>D84-E84</f>
        <v>0</v>
      </c>
      <c r="G84" s="59">
        <f>C84-D84</f>
        <v>55</v>
      </c>
      <c r="H84" s="117"/>
      <c r="I84" s="117"/>
      <c r="J84" s="121"/>
      <c r="K84" s="117"/>
      <c r="L84" s="117"/>
      <c r="M84" s="117"/>
      <c r="N84" s="117"/>
      <c r="O84" s="117"/>
      <c r="P84" s="118"/>
      <c r="Q84" s="117"/>
      <c r="R84" s="117"/>
      <c r="S84" s="117"/>
      <c r="T84" s="117"/>
      <c r="U84" s="117"/>
      <c r="V84" s="3"/>
      <c r="W84" s="23"/>
      <c r="X84" s="3"/>
      <c r="Y84" s="3"/>
      <c r="Z84" s="3"/>
      <c r="AA84" s="3"/>
      <c r="AB84" s="3"/>
    </row>
    <row r="85" spans="1:28" ht="10.7" customHeight="1">
      <c r="A85" s="15">
        <v>66</v>
      </c>
      <c r="B85" s="112" t="s">
        <v>12</v>
      </c>
      <c r="C85" s="93">
        <v>8</v>
      </c>
      <c r="D85" s="19">
        <v>0</v>
      </c>
      <c r="E85" s="19">
        <v>0</v>
      </c>
      <c r="F85" s="93">
        <f>D85-E85</f>
        <v>0</v>
      </c>
      <c r="G85" s="5">
        <f>C85-D85</f>
        <v>8</v>
      </c>
      <c r="H85" s="117"/>
      <c r="I85" s="117"/>
      <c r="J85" s="121"/>
      <c r="K85" s="117"/>
      <c r="L85" s="117"/>
      <c r="M85" s="117"/>
      <c r="N85" s="117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0.7" customHeight="1">
      <c r="A86" s="55">
        <v>67</v>
      </c>
      <c r="B86" s="112" t="s">
        <v>13</v>
      </c>
      <c r="C86" s="93">
        <v>4</v>
      </c>
      <c r="D86" s="19">
        <v>0</v>
      </c>
      <c r="E86" s="19">
        <v>0</v>
      </c>
      <c r="F86" s="93">
        <f>D86-E86</f>
        <v>0</v>
      </c>
      <c r="G86" s="5">
        <f>C86-D86</f>
        <v>4</v>
      </c>
      <c r="H86" s="117"/>
      <c r="I86" s="117"/>
      <c r="J86" s="121"/>
      <c r="K86" s="121"/>
      <c r="L86" s="121"/>
      <c r="M86" s="121"/>
      <c r="N86" s="7"/>
      <c r="O86" s="108"/>
      <c r="P86" s="108"/>
      <c r="Q86" s="108"/>
      <c r="R86" s="108"/>
      <c r="S86" s="108"/>
      <c r="T86" s="108"/>
      <c r="U86" s="108"/>
      <c r="V86" s="3"/>
      <c r="W86" s="23"/>
      <c r="X86" s="3"/>
      <c r="Y86" s="3"/>
      <c r="Z86" s="3"/>
      <c r="AA86" s="3"/>
      <c r="AB86" s="3"/>
    </row>
    <row r="87" spans="1:28" ht="10.7" customHeight="1">
      <c r="A87" s="55"/>
      <c r="B87" s="112" t="s">
        <v>72</v>
      </c>
      <c r="C87" s="93">
        <v>1</v>
      </c>
      <c r="D87" s="93">
        <v>0</v>
      </c>
      <c r="E87" s="93">
        <v>0</v>
      </c>
      <c r="F87" s="93">
        <f t="shared" ref="F87" si="25">D87-E87</f>
        <v>0</v>
      </c>
      <c r="G87" s="90">
        <f t="shared" ref="G87" si="26">C87-D87</f>
        <v>1</v>
      </c>
      <c r="H87" s="117"/>
      <c r="I87" s="117"/>
      <c r="J87" s="121"/>
      <c r="K87" s="121"/>
      <c r="L87" s="121"/>
      <c r="M87" s="121"/>
      <c r="N87" s="7"/>
      <c r="O87" s="108"/>
      <c r="P87" s="108"/>
      <c r="Q87" s="108"/>
      <c r="R87" s="108"/>
      <c r="S87" s="108"/>
      <c r="T87" s="108"/>
      <c r="U87" s="108"/>
      <c r="V87" s="3"/>
      <c r="W87" s="23"/>
      <c r="X87" s="3"/>
      <c r="Y87" s="3"/>
      <c r="Z87" s="3"/>
      <c r="AA87" s="3"/>
      <c r="AB87" s="3"/>
    </row>
    <row r="88" spans="1:28" ht="10.7" customHeight="1">
      <c r="A88" s="15">
        <v>68</v>
      </c>
      <c r="B88" s="112" t="s">
        <v>49</v>
      </c>
      <c r="C88" s="93">
        <v>4</v>
      </c>
      <c r="D88" s="110">
        <v>0</v>
      </c>
      <c r="E88" s="110">
        <v>0</v>
      </c>
      <c r="F88" s="93">
        <f>D88-E88</f>
        <v>0</v>
      </c>
      <c r="G88" s="5">
        <f>C88-D88</f>
        <v>4</v>
      </c>
      <c r="H88" s="81"/>
      <c r="I88" s="81"/>
      <c r="J88" s="81"/>
      <c r="K88" s="18"/>
      <c r="L88" s="277"/>
      <c r="M88" s="277"/>
      <c r="N88" s="277"/>
      <c r="O88" s="108"/>
      <c r="P88" s="108"/>
      <c r="Q88" s="108"/>
      <c r="R88" s="108"/>
      <c r="S88" s="108"/>
      <c r="T88" s="108"/>
      <c r="U88" s="108"/>
      <c r="V88" s="3"/>
      <c r="W88" s="23"/>
      <c r="X88" s="3"/>
      <c r="Y88" s="3"/>
      <c r="Z88" s="3"/>
      <c r="AA88" s="3"/>
      <c r="AB88" s="3"/>
    </row>
    <row r="89" spans="1:28" ht="10.7" customHeight="1">
      <c r="A89" s="266" t="s">
        <v>41</v>
      </c>
      <c r="B89" s="267"/>
      <c r="C89" s="31">
        <f>SUM(C81:C88)</f>
        <v>76</v>
      </c>
      <c r="D89" s="31">
        <f>SUM(D81:D88)</f>
        <v>0</v>
      </c>
      <c r="E89" s="31">
        <f>SUM(E81:E88)</f>
        <v>0</v>
      </c>
      <c r="F89" s="31">
        <f>SUM(F81:F88)</f>
        <v>0</v>
      </c>
      <c r="G89" s="30">
        <v>0</v>
      </c>
      <c r="H89" s="82"/>
      <c r="I89" s="83"/>
      <c r="J89" s="82"/>
      <c r="K89" s="82"/>
      <c r="L89" s="278"/>
      <c r="M89" s="278"/>
      <c r="N89" s="278"/>
      <c r="O89" s="24"/>
      <c r="P89" s="117"/>
      <c r="Q89" s="121"/>
      <c r="R89" s="121"/>
      <c r="S89" s="121"/>
      <c r="T89" s="121"/>
      <c r="U89" s="7"/>
      <c r="V89" s="3"/>
      <c r="W89" s="23"/>
      <c r="X89" s="3"/>
      <c r="Y89" s="3"/>
      <c r="Z89" s="3"/>
      <c r="AA89" s="3"/>
      <c r="AB89" s="3"/>
    </row>
    <row r="90" spans="1:28" ht="10.7" customHeight="1">
      <c r="A90" s="271" t="s">
        <v>91</v>
      </c>
      <c r="B90" s="272"/>
      <c r="C90" s="272"/>
      <c r="D90" s="272"/>
      <c r="E90" s="272"/>
      <c r="F90" s="272"/>
      <c r="G90" s="273"/>
      <c r="H90" s="275"/>
      <c r="I90" s="84"/>
      <c r="J90" s="265"/>
      <c r="K90" s="265"/>
      <c r="L90" s="265"/>
      <c r="M90" s="265"/>
      <c r="N90" s="265"/>
      <c r="O90" s="24"/>
      <c r="P90" s="118"/>
      <c r="Q90" s="121"/>
      <c r="R90" s="121"/>
      <c r="S90" s="121"/>
      <c r="T90" s="121"/>
      <c r="U90" s="7"/>
      <c r="V90" s="3"/>
      <c r="W90" s="23"/>
      <c r="X90" s="3"/>
      <c r="Y90" s="3"/>
      <c r="Z90" s="3"/>
      <c r="AA90" s="3"/>
      <c r="AB90" s="3"/>
    </row>
    <row r="91" spans="1:28" ht="10.7" customHeight="1">
      <c r="A91" s="15">
        <v>69</v>
      </c>
      <c r="B91" s="110" t="s">
        <v>2</v>
      </c>
      <c r="C91" s="110">
        <v>1</v>
      </c>
      <c r="D91" s="93">
        <v>0</v>
      </c>
      <c r="E91" s="93">
        <v>0</v>
      </c>
      <c r="F91" s="58">
        <f t="shared" ref="F91:F92" si="27">D91-E91</f>
        <v>0</v>
      </c>
      <c r="G91" s="5">
        <v>0</v>
      </c>
      <c r="H91" s="275"/>
      <c r="I91" s="77"/>
      <c r="J91" s="265"/>
      <c r="K91" s="265"/>
      <c r="L91" s="265"/>
      <c r="M91" s="265"/>
      <c r="N91" s="265"/>
      <c r="O91" s="117"/>
      <c r="P91" s="118"/>
      <c r="Q91" s="117"/>
      <c r="R91" s="117"/>
      <c r="S91" s="117"/>
      <c r="T91" s="117"/>
      <c r="U91" s="117"/>
      <c r="V91" s="3"/>
      <c r="W91" s="23"/>
      <c r="X91" s="3"/>
      <c r="Y91" s="3"/>
      <c r="Z91" s="3"/>
      <c r="AA91" s="3"/>
      <c r="AB91" s="3"/>
    </row>
    <row r="92" spans="1:28" ht="10.7" customHeight="1">
      <c r="A92" s="55">
        <v>70</v>
      </c>
      <c r="B92" s="56" t="s">
        <v>3</v>
      </c>
      <c r="C92" s="56">
        <v>2</v>
      </c>
      <c r="D92" s="56">
        <v>0</v>
      </c>
      <c r="E92" s="56">
        <v>0</v>
      </c>
      <c r="F92" s="58">
        <f t="shared" si="27"/>
        <v>0</v>
      </c>
      <c r="G92" s="57">
        <v>0</v>
      </c>
      <c r="H92" s="118"/>
      <c r="I92" s="118"/>
      <c r="J92" s="118"/>
      <c r="K92" s="118"/>
      <c r="L92" s="118"/>
      <c r="M92" s="118"/>
      <c r="N92" s="49"/>
      <c r="O92" s="117"/>
      <c r="P92" s="118"/>
      <c r="Q92" s="117"/>
      <c r="R92" s="117"/>
      <c r="S92" s="117"/>
      <c r="T92" s="117"/>
      <c r="U92" s="117"/>
      <c r="V92" s="3"/>
      <c r="W92" s="23"/>
      <c r="X92" s="3"/>
      <c r="Y92" s="3"/>
      <c r="Z92" s="3"/>
      <c r="AA92" s="3"/>
      <c r="AB92" s="3"/>
    </row>
    <row r="93" spans="1:28" ht="10.7" customHeight="1">
      <c r="A93" s="15">
        <v>71</v>
      </c>
      <c r="B93" s="112" t="s">
        <v>46</v>
      </c>
      <c r="C93" s="93">
        <v>1</v>
      </c>
      <c r="D93" s="110">
        <v>0</v>
      </c>
      <c r="E93" s="110">
        <v>0</v>
      </c>
      <c r="F93" s="58">
        <f>D93-E93</f>
        <v>0</v>
      </c>
      <c r="G93" s="5">
        <v>0</v>
      </c>
      <c r="H93" s="118"/>
      <c r="I93" s="118"/>
      <c r="J93" s="118"/>
      <c r="K93" s="118"/>
      <c r="L93" s="118"/>
      <c r="M93" s="118"/>
      <c r="N93" s="49"/>
      <c r="O93" s="117"/>
      <c r="P93" s="118"/>
      <c r="Q93" s="117"/>
      <c r="R93" s="117"/>
      <c r="S93" s="117"/>
      <c r="T93" s="117"/>
      <c r="U93" s="117"/>
      <c r="V93" s="3"/>
      <c r="W93" s="23"/>
      <c r="X93" s="3"/>
      <c r="Y93" s="3"/>
      <c r="Z93" s="3"/>
      <c r="AA93" s="3"/>
      <c r="AB93" s="3"/>
    </row>
    <row r="94" spans="1:28" ht="10.7" customHeight="1">
      <c r="A94" s="55">
        <v>72</v>
      </c>
      <c r="B94" s="58" t="s">
        <v>11</v>
      </c>
      <c r="C94" s="58">
        <v>55</v>
      </c>
      <c r="D94" s="58">
        <v>0</v>
      </c>
      <c r="E94" s="58">
        <v>0</v>
      </c>
      <c r="F94" s="58">
        <f>D94-E94</f>
        <v>0</v>
      </c>
      <c r="G94" s="59">
        <f>C94-D94</f>
        <v>55</v>
      </c>
      <c r="H94" s="118"/>
      <c r="I94" s="118"/>
      <c r="J94" s="118"/>
      <c r="K94" s="118"/>
      <c r="L94" s="118"/>
      <c r="M94" s="118"/>
      <c r="N94" s="49"/>
      <c r="O94" s="117"/>
      <c r="P94" s="118"/>
      <c r="Q94" s="117"/>
      <c r="R94" s="117"/>
      <c r="S94" s="117"/>
      <c r="T94" s="117"/>
      <c r="U94" s="117"/>
      <c r="V94" s="3"/>
      <c r="W94" s="23"/>
      <c r="X94" s="3"/>
      <c r="Y94" s="3"/>
      <c r="Z94" s="3"/>
      <c r="AA94" s="3"/>
      <c r="AB94" s="3"/>
    </row>
    <row r="95" spans="1:28" ht="10.7" customHeight="1">
      <c r="A95" s="15">
        <v>73</v>
      </c>
      <c r="B95" s="112" t="s">
        <v>12</v>
      </c>
      <c r="C95" s="93">
        <v>8</v>
      </c>
      <c r="D95" s="19">
        <v>0</v>
      </c>
      <c r="E95" s="19">
        <v>0</v>
      </c>
      <c r="F95" s="93">
        <f>D95-E95</f>
        <v>0</v>
      </c>
      <c r="G95" s="5">
        <f>C95-D95</f>
        <v>8</v>
      </c>
      <c r="H95" s="118"/>
      <c r="I95" s="118"/>
      <c r="J95" s="118"/>
      <c r="K95" s="118"/>
      <c r="L95" s="118"/>
      <c r="M95" s="118"/>
      <c r="N95" s="49"/>
      <c r="O95" s="117"/>
      <c r="P95" s="118"/>
      <c r="Q95" s="117"/>
      <c r="R95" s="117"/>
      <c r="S95" s="117"/>
      <c r="T95" s="117"/>
      <c r="U95" s="117"/>
      <c r="V95" s="3"/>
      <c r="W95" s="23"/>
      <c r="X95" s="3"/>
      <c r="Y95" s="3"/>
      <c r="Z95" s="3"/>
      <c r="AA95" s="3"/>
      <c r="AB95" s="3"/>
    </row>
    <row r="96" spans="1:28" ht="10.7" customHeight="1">
      <c r="A96" s="55">
        <v>74</v>
      </c>
      <c r="B96" s="112" t="s">
        <v>13</v>
      </c>
      <c r="C96" s="93">
        <v>4</v>
      </c>
      <c r="D96" s="19">
        <v>0</v>
      </c>
      <c r="E96" s="19">
        <v>0</v>
      </c>
      <c r="F96" s="93">
        <f>D96-E96</f>
        <v>0</v>
      </c>
      <c r="G96" s="5">
        <f>C96-D96</f>
        <v>4</v>
      </c>
      <c r="H96" s="118"/>
      <c r="I96" s="118"/>
      <c r="J96" s="118"/>
      <c r="K96" s="118"/>
      <c r="L96" s="118"/>
      <c r="M96" s="118"/>
      <c r="N96" s="49"/>
      <c r="O96" s="117"/>
      <c r="P96" s="118"/>
      <c r="Q96" s="117"/>
      <c r="R96" s="117"/>
      <c r="S96" s="117"/>
      <c r="T96" s="117"/>
      <c r="U96" s="117"/>
      <c r="V96" s="3"/>
      <c r="W96" s="23"/>
      <c r="X96" s="3"/>
      <c r="Y96" s="3"/>
      <c r="Z96" s="3"/>
      <c r="AA96" s="3"/>
      <c r="AB96" s="3"/>
    </row>
    <row r="97" spans="1:28" ht="10.7" customHeight="1">
      <c r="A97" s="55"/>
      <c r="B97" s="112" t="s">
        <v>72</v>
      </c>
      <c r="C97" s="93">
        <v>1</v>
      </c>
      <c r="D97" s="93">
        <v>0</v>
      </c>
      <c r="E97" s="93">
        <v>0</v>
      </c>
      <c r="F97" s="93">
        <f t="shared" ref="F97" si="28">D97-E97</f>
        <v>0</v>
      </c>
      <c r="G97" s="90">
        <f t="shared" ref="G97" si="29">C97-D97</f>
        <v>1</v>
      </c>
      <c r="H97" s="118"/>
      <c r="I97" s="118"/>
      <c r="J97" s="118"/>
      <c r="K97" s="118"/>
      <c r="L97" s="118"/>
      <c r="M97" s="118"/>
      <c r="N97" s="49"/>
      <c r="O97" s="117"/>
      <c r="P97" s="118"/>
      <c r="Q97" s="117"/>
      <c r="R97" s="117"/>
      <c r="S97" s="117"/>
      <c r="T97" s="117"/>
      <c r="U97" s="117"/>
      <c r="V97" s="3"/>
      <c r="W97" s="23"/>
      <c r="X97" s="3"/>
      <c r="Y97" s="3"/>
      <c r="Z97" s="3"/>
      <c r="AA97" s="3"/>
      <c r="AB97" s="3"/>
    </row>
    <row r="98" spans="1:28" ht="10.7" customHeight="1">
      <c r="A98" s="15">
        <v>75</v>
      </c>
      <c r="B98" s="112" t="s">
        <v>49</v>
      </c>
      <c r="C98" s="93">
        <v>4</v>
      </c>
      <c r="D98" s="110">
        <v>0</v>
      </c>
      <c r="E98" s="110">
        <v>0</v>
      </c>
      <c r="F98" s="93">
        <f>D98-E98</f>
        <v>0</v>
      </c>
      <c r="G98" s="5">
        <f>C98-D98</f>
        <v>4</v>
      </c>
      <c r="H98" s="118"/>
      <c r="I98" s="118"/>
      <c r="J98" s="118"/>
      <c r="K98" s="118"/>
      <c r="L98" s="118"/>
      <c r="M98" s="118"/>
      <c r="N98" s="49"/>
      <c r="O98" s="117"/>
      <c r="P98" s="118"/>
      <c r="Q98" s="117"/>
      <c r="R98" s="117"/>
      <c r="S98" s="117"/>
      <c r="T98" s="117"/>
      <c r="U98" s="117"/>
      <c r="V98" s="3"/>
      <c r="W98" s="23"/>
      <c r="X98" s="3"/>
      <c r="Y98" s="3"/>
      <c r="Z98" s="3"/>
      <c r="AA98" s="3"/>
      <c r="AB98" s="3"/>
    </row>
    <row r="99" spans="1:28" ht="10.7" customHeight="1">
      <c r="A99" s="266" t="s">
        <v>41</v>
      </c>
      <c r="B99" s="267"/>
      <c r="C99" s="31">
        <f>SUM(C91:C98)</f>
        <v>76</v>
      </c>
      <c r="D99" s="31">
        <f>SUM(D91:D98)</f>
        <v>0</v>
      </c>
      <c r="E99" s="31">
        <f>SUM(E91:E98)</f>
        <v>0</v>
      </c>
      <c r="F99" s="31">
        <f>SUM(F91:F98)</f>
        <v>0</v>
      </c>
      <c r="G99" s="30">
        <v>0</v>
      </c>
      <c r="H99" s="118"/>
      <c r="I99" s="118"/>
      <c r="J99" s="118"/>
      <c r="K99" s="118"/>
      <c r="L99" s="118"/>
      <c r="M99" s="118"/>
      <c r="N99" s="49"/>
      <c r="O99" s="117"/>
      <c r="P99" s="118"/>
      <c r="Q99" s="117"/>
      <c r="R99" s="117"/>
      <c r="S99" s="117"/>
      <c r="T99" s="117"/>
      <c r="U99" s="117"/>
      <c r="V99" s="3"/>
      <c r="W99" s="23"/>
      <c r="X99" s="3"/>
      <c r="Y99" s="3"/>
      <c r="Z99" s="3"/>
      <c r="AA99" s="3"/>
      <c r="AB99" s="3"/>
    </row>
    <row r="100" spans="1:28" ht="10.7" customHeight="1">
      <c r="A100" s="271" t="s">
        <v>100</v>
      </c>
      <c r="B100" s="272"/>
      <c r="C100" s="272"/>
      <c r="D100" s="272"/>
      <c r="E100" s="272"/>
      <c r="F100" s="272"/>
      <c r="G100" s="273"/>
      <c r="H100" s="275"/>
      <c r="I100" s="84"/>
      <c r="J100" s="265"/>
      <c r="K100" s="265"/>
      <c r="L100" s="265"/>
      <c r="M100" s="265"/>
      <c r="N100" s="265"/>
      <c r="O100" s="24"/>
      <c r="P100" s="118"/>
      <c r="Q100" s="121"/>
      <c r="R100" s="121"/>
      <c r="S100" s="121"/>
      <c r="T100" s="121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15">
        <v>76</v>
      </c>
      <c r="B101" s="110" t="s">
        <v>2</v>
      </c>
      <c r="C101" s="110"/>
      <c r="D101" s="93"/>
      <c r="E101" s="93"/>
      <c r="F101" s="58"/>
      <c r="G101" s="5"/>
      <c r="H101" s="275"/>
      <c r="I101" s="77"/>
      <c r="J101" s="265"/>
      <c r="K101" s="265"/>
      <c r="L101" s="265"/>
      <c r="M101" s="265"/>
      <c r="N101" s="265"/>
      <c r="O101" s="117"/>
      <c r="P101" s="118"/>
      <c r="Q101" s="117"/>
      <c r="R101" s="117"/>
      <c r="S101" s="117"/>
      <c r="T101" s="117"/>
      <c r="U101" s="117"/>
      <c r="V101" s="3"/>
      <c r="W101" s="23"/>
      <c r="X101" s="3"/>
      <c r="Y101" s="3"/>
      <c r="Z101" s="3"/>
      <c r="AA101" s="3"/>
      <c r="AB101" s="3"/>
    </row>
    <row r="102" spans="1:28" ht="10.7" customHeight="1">
      <c r="A102" s="55">
        <v>77</v>
      </c>
      <c r="B102" s="56" t="s">
        <v>3</v>
      </c>
      <c r="C102" s="56"/>
      <c r="D102" s="56"/>
      <c r="E102" s="56"/>
      <c r="F102" s="58"/>
      <c r="G102" s="57"/>
      <c r="H102" s="118"/>
      <c r="I102" s="118"/>
      <c r="J102" s="118"/>
      <c r="K102" s="118"/>
      <c r="L102" s="118"/>
      <c r="M102" s="118"/>
      <c r="N102" s="49"/>
      <c r="O102" s="117"/>
      <c r="P102" s="118"/>
      <c r="Q102" s="117"/>
      <c r="R102" s="117"/>
      <c r="S102" s="117"/>
      <c r="T102" s="117"/>
      <c r="U102" s="117"/>
      <c r="V102" s="3"/>
      <c r="W102" s="23"/>
      <c r="X102" s="3"/>
      <c r="Y102" s="3"/>
      <c r="Z102" s="3"/>
      <c r="AA102" s="3"/>
      <c r="AB102" s="3"/>
    </row>
    <row r="103" spans="1:28" ht="10.7" customHeight="1">
      <c r="A103" s="15">
        <v>78</v>
      </c>
      <c r="B103" s="112" t="s">
        <v>46</v>
      </c>
      <c r="C103" s="93"/>
      <c r="D103" s="110"/>
      <c r="E103" s="110"/>
      <c r="F103" s="58"/>
      <c r="G103" s="5"/>
      <c r="H103" s="118"/>
      <c r="I103" s="118"/>
      <c r="J103" s="118"/>
      <c r="K103" s="118"/>
      <c r="L103" s="118"/>
      <c r="M103" s="118"/>
      <c r="N103" s="49"/>
      <c r="O103" s="117"/>
      <c r="P103" s="118"/>
      <c r="Q103" s="117"/>
      <c r="R103" s="117"/>
      <c r="S103" s="117"/>
      <c r="T103" s="117"/>
      <c r="U103" s="117"/>
      <c r="V103" s="3"/>
      <c r="W103" s="23"/>
      <c r="X103" s="3"/>
      <c r="Y103" s="3"/>
      <c r="Z103" s="3"/>
      <c r="AA103" s="3"/>
      <c r="AB103" s="3"/>
    </row>
    <row r="104" spans="1:28" ht="10.7" customHeight="1">
      <c r="A104" s="55">
        <v>79</v>
      </c>
      <c r="B104" s="58" t="s">
        <v>11</v>
      </c>
      <c r="C104" s="58"/>
      <c r="D104" s="58"/>
      <c r="E104" s="58"/>
      <c r="F104" s="58"/>
      <c r="G104" s="59"/>
      <c r="H104" s="118"/>
      <c r="I104" s="118"/>
      <c r="J104" s="118"/>
      <c r="K104" s="118"/>
      <c r="L104" s="118"/>
      <c r="M104" s="118"/>
      <c r="N104" s="49"/>
      <c r="O104" s="117"/>
      <c r="P104" s="118"/>
      <c r="Q104" s="117"/>
      <c r="R104" s="117"/>
      <c r="S104" s="117"/>
      <c r="T104" s="117"/>
      <c r="U104" s="117"/>
      <c r="V104" s="3"/>
      <c r="W104" s="23"/>
      <c r="X104" s="3"/>
      <c r="Y104" s="3"/>
      <c r="Z104" s="3"/>
      <c r="AA104" s="3"/>
      <c r="AB104" s="3"/>
    </row>
    <row r="105" spans="1:28" ht="10.7" customHeight="1">
      <c r="A105" s="15">
        <v>80</v>
      </c>
      <c r="B105" s="112" t="s">
        <v>12</v>
      </c>
      <c r="C105" s="93"/>
      <c r="D105" s="19"/>
      <c r="E105" s="19"/>
      <c r="F105" s="93"/>
      <c r="G105" s="5"/>
      <c r="H105" s="118"/>
      <c r="I105" s="118"/>
      <c r="J105" s="118"/>
      <c r="K105" s="118"/>
      <c r="L105" s="118"/>
      <c r="M105" s="118"/>
      <c r="N105" s="49"/>
      <c r="O105" s="117"/>
      <c r="P105" s="118"/>
      <c r="Q105" s="117"/>
      <c r="R105" s="117"/>
      <c r="S105" s="117"/>
      <c r="T105" s="117"/>
      <c r="U105" s="117"/>
      <c r="V105" s="3"/>
      <c r="W105" s="23"/>
      <c r="X105" s="3"/>
      <c r="Y105" s="3"/>
      <c r="Z105" s="3"/>
      <c r="AA105" s="3"/>
      <c r="AB105" s="3"/>
    </row>
    <row r="106" spans="1:28" ht="10.7" customHeight="1">
      <c r="A106" s="55">
        <v>81</v>
      </c>
      <c r="B106" s="112" t="s">
        <v>13</v>
      </c>
      <c r="C106" s="93"/>
      <c r="D106" s="19"/>
      <c r="E106" s="19"/>
      <c r="F106" s="93"/>
      <c r="G106" s="5"/>
      <c r="H106" s="118"/>
      <c r="I106" s="118"/>
      <c r="J106" s="118"/>
      <c r="K106" s="118"/>
      <c r="L106" s="118"/>
      <c r="M106" s="118"/>
      <c r="N106" s="49"/>
      <c r="O106" s="117"/>
      <c r="P106" s="118"/>
      <c r="Q106" s="117"/>
      <c r="R106" s="117"/>
      <c r="S106" s="117"/>
      <c r="T106" s="117"/>
      <c r="U106" s="117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82</v>
      </c>
      <c r="B107" s="112" t="s">
        <v>72</v>
      </c>
      <c r="C107" s="93"/>
      <c r="D107" s="93"/>
      <c r="E107" s="93"/>
      <c r="F107" s="93"/>
      <c r="G107" s="90"/>
      <c r="H107" s="118"/>
      <c r="I107" s="118"/>
      <c r="J107" s="118"/>
      <c r="K107" s="118"/>
      <c r="L107" s="118"/>
      <c r="M107" s="118"/>
      <c r="N107" s="49"/>
      <c r="O107" s="117"/>
      <c r="P107" s="118"/>
      <c r="Q107" s="117"/>
      <c r="R107" s="117"/>
      <c r="S107" s="117"/>
      <c r="T107" s="117"/>
      <c r="U107" s="117"/>
      <c r="V107" s="3"/>
      <c r="W107" s="23"/>
      <c r="X107" s="3"/>
      <c r="Y107" s="3"/>
      <c r="Z107" s="3"/>
      <c r="AA107" s="3"/>
      <c r="AB107" s="3"/>
    </row>
    <row r="108" spans="1:28" ht="10.7" customHeight="1">
      <c r="A108" s="15">
        <v>83</v>
      </c>
      <c r="B108" s="112" t="s">
        <v>49</v>
      </c>
      <c r="C108" s="93"/>
      <c r="D108" s="110"/>
      <c r="E108" s="110"/>
      <c r="F108" s="93"/>
      <c r="G108" s="5"/>
      <c r="H108" s="118"/>
      <c r="I108" s="118"/>
      <c r="J108" s="118"/>
      <c r="K108" s="118"/>
      <c r="L108" s="118"/>
      <c r="M108" s="118"/>
      <c r="N108" s="49"/>
      <c r="O108" s="117"/>
      <c r="P108" s="118"/>
      <c r="Q108" s="117"/>
      <c r="R108" s="117"/>
      <c r="S108" s="117"/>
      <c r="T108" s="117"/>
      <c r="U108" s="117"/>
      <c r="V108" s="3"/>
      <c r="W108" s="23"/>
      <c r="X108" s="3"/>
      <c r="Y108" s="3"/>
      <c r="Z108" s="3"/>
      <c r="AA108" s="3"/>
      <c r="AB108" s="3"/>
    </row>
    <row r="109" spans="1:28" ht="10.7" customHeight="1">
      <c r="A109" s="266" t="s">
        <v>41</v>
      </c>
      <c r="B109" s="267"/>
      <c r="C109" s="31">
        <f>SUM(C101:C108)</f>
        <v>0</v>
      </c>
      <c r="D109" s="31">
        <f>SUM(D101:D108)</f>
        <v>0</v>
      </c>
      <c r="E109" s="31">
        <f>SUM(E101:E108)</f>
        <v>0</v>
      </c>
      <c r="F109" s="31">
        <f>SUM(F101:F108)</f>
        <v>0</v>
      </c>
      <c r="G109" s="30">
        <v>0</v>
      </c>
      <c r="H109" s="118"/>
      <c r="I109" s="118"/>
      <c r="J109" s="118"/>
      <c r="K109" s="118"/>
      <c r="L109" s="118"/>
      <c r="M109" s="118"/>
      <c r="N109" s="49"/>
      <c r="O109" s="117"/>
      <c r="P109" s="118"/>
      <c r="Q109" s="117"/>
      <c r="R109" s="117"/>
      <c r="S109" s="117"/>
      <c r="T109" s="117"/>
      <c r="U109" s="117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71" t="s">
        <v>102</v>
      </c>
      <c r="B110" s="272"/>
      <c r="C110" s="272"/>
      <c r="D110" s="272"/>
      <c r="E110" s="272"/>
      <c r="F110" s="272"/>
      <c r="G110" s="273"/>
      <c r="H110" s="274"/>
      <c r="I110" s="84"/>
      <c r="J110" s="265"/>
      <c r="K110" s="265"/>
      <c r="L110" s="265"/>
      <c r="M110" s="265"/>
      <c r="N110" s="265"/>
      <c r="O110" s="24"/>
      <c r="P110" s="118"/>
      <c r="Q110" s="121"/>
      <c r="R110" s="121"/>
      <c r="S110" s="121"/>
      <c r="T110" s="121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15">
        <v>84</v>
      </c>
      <c r="B111" s="110" t="s">
        <v>2</v>
      </c>
      <c r="C111" s="110"/>
      <c r="D111" s="93"/>
      <c r="E111" s="93"/>
      <c r="F111" s="58"/>
      <c r="G111" s="5"/>
      <c r="H111" s="274"/>
      <c r="I111" s="77"/>
      <c r="J111" s="265"/>
      <c r="K111" s="265"/>
      <c r="L111" s="265"/>
      <c r="M111" s="265"/>
      <c r="N111" s="265"/>
      <c r="O111" s="117"/>
      <c r="P111" s="118"/>
      <c r="Q111" s="117"/>
      <c r="R111" s="117"/>
      <c r="S111" s="117"/>
      <c r="T111" s="117"/>
      <c r="U111" s="117"/>
      <c r="V111" s="3"/>
      <c r="W111" s="23"/>
      <c r="X111" s="3"/>
      <c r="Y111" s="3"/>
      <c r="Z111" s="3"/>
      <c r="AA111" s="3"/>
      <c r="AB111" s="3"/>
    </row>
    <row r="112" spans="1:28" ht="10.7" customHeight="1">
      <c r="A112" s="55">
        <v>85</v>
      </c>
      <c r="B112" s="56" t="s">
        <v>3</v>
      </c>
      <c r="C112" s="56"/>
      <c r="D112" s="56"/>
      <c r="E112" s="56"/>
      <c r="F112" s="58"/>
      <c r="G112" s="57"/>
      <c r="H112" s="118"/>
      <c r="I112" s="118"/>
      <c r="J112" s="118"/>
      <c r="K112" s="118"/>
      <c r="L112" s="118"/>
      <c r="M112" s="118"/>
      <c r="N112" s="49"/>
      <c r="O112" s="117"/>
      <c r="P112" s="118"/>
      <c r="Q112" s="117"/>
      <c r="R112" s="117"/>
      <c r="S112" s="117"/>
      <c r="T112" s="117"/>
      <c r="U112" s="117"/>
      <c r="V112" s="3"/>
      <c r="W112" s="23"/>
      <c r="X112" s="3"/>
      <c r="Y112" s="3"/>
      <c r="Z112" s="3"/>
      <c r="AA112" s="3"/>
      <c r="AB112" s="3"/>
    </row>
    <row r="113" spans="1:28" ht="10.7" customHeight="1">
      <c r="A113" s="15">
        <v>86</v>
      </c>
      <c r="B113" s="112" t="s">
        <v>46</v>
      </c>
      <c r="C113" s="93"/>
      <c r="D113" s="110"/>
      <c r="E113" s="110"/>
      <c r="F113" s="58"/>
      <c r="G113" s="5"/>
      <c r="H113" s="118"/>
      <c r="I113" s="118"/>
      <c r="J113" s="118"/>
      <c r="K113" s="118"/>
      <c r="L113" s="118"/>
      <c r="M113" s="118"/>
      <c r="N113" s="49"/>
      <c r="O113" s="117"/>
      <c r="P113" s="118"/>
      <c r="Q113" s="117"/>
      <c r="R113" s="117"/>
      <c r="S113" s="117"/>
      <c r="T113" s="117"/>
      <c r="U113" s="117"/>
      <c r="V113" s="3"/>
      <c r="W113" s="23"/>
      <c r="X113" s="3"/>
      <c r="Y113" s="3"/>
      <c r="Z113" s="3"/>
      <c r="AA113" s="3"/>
      <c r="AB113" s="3"/>
    </row>
    <row r="114" spans="1:28" ht="10.7" customHeight="1">
      <c r="A114" s="55">
        <v>87</v>
      </c>
      <c r="B114" s="58" t="s">
        <v>11</v>
      </c>
      <c r="C114" s="58"/>
      <c r="D114" s="58"/>
      <c r="E114" s="58"/>
      <c r="F114" s="58"/>
      <c r="G114" s="59"/>
      <c r="H114" s="118"/>
      <c r="I114" s="118"/>
      <c r="J114" s="118"/>
      <c r="K114" s="118"/>
      <c r="L114" s="118"/>
      <c r="M114" s="118"/>
      <c r="N114" s="49"/>
      <c r="O114" s="117"/>
      <c r="P114" s="118"/>
      <c r="Q114" s="117"/>
      <c r="R114" s="117"/>
      <c r="S114" s="117"/>
      <c r="T114" s="117"/>
      <c r="U114" s="117"/>
      <c r="V114" s="3"/>
      <c r="W114" s="23"/>
      <c r="X114" s="3"/>
      <c r="Y114" s="3"/>
      <c r="Z114" s="3"/>
      <c r="AA114" s="3"/>
      <c r="AB114" s="3"/>
    </row>
    <row r="115" spans="1:28" ht="10.7" customHeight="1">
      <c r="A115" s="15">
        <v>88</v>
      </c>
      <c r="B115" s="112" t="s">
        <v>12</v>
      </c>
      <c r="C115" s="93"/>
      <c r="D115" s="19"/>
      <c r="E115" s="19"/>
      <c r="F115" s="93"/>
      <c r="G115" s="5"/>
      <c r="H115" s="118"/>
      <c r="I115" s="118"/>
      <c r="J115" s="118"/>
      <c r="K115" s="118"/>
      <c r="L115" s="118"/>
      <c r="M115" s="118"/>
      <c r="N115" s="49"/>
      <c r="O115" s="117"/>
      <c r="P115" s="118"/>
      <c r="Q115" s="117"/>
      <c r="R115" s="117"/>
      <c r="S115" s="117"/>
      <c r="T115" s="117"/>
      <c r="U115" s="117"/>
      <c r="V115" s="3"/>
      <c r="W115" s="23"/>
      <c r="X115" s="3"/>
      <c r="Y115" s="3"/>
      <c r="Z115" s="3"/>
      <c r="AA115" s="3"/>
      <c r="AB115" s="3"/>
    </row>
    <row r="116" spans="1:28" ht="10.7" customHeight="1">
      <c r="A116" s="55">
        <v>89</v>
      </c>
      <c r="B116" s="112" t="s">
        <v>13</v>
      </c>
      <c r="C116" s="93"/>
      <c r="D116" s="19"/>
      <c r="E116" s="19"/>
      <c r="F116" s="93"/>
      <c r="G116" s="5"/>
      <c r="H116" s="118"/>
      <c r="I116" s="118"/>
      <c r="J116" s="118"/>
      <c r="K116" s="118"/>
      <c r="L116" s="118"/>
      <c r="M116" s="118"/>
      <c r="N116" s="49"/>
      <c r="O116" s="117"/>
      <c r="P116" s="118"/>
      <c r="Q116" s="117"/>
      <c r="R116" s="117"/>
      <c r="S116" s="117"/>
      <c r="T116" s="117"/>
      <c r="U116" s="117"/>
      <c r="V116" s="3"/>
      <c r="W116" s="23"/>
      <c r="X116" s="3"/>
      <c r="Y116" s="3"/>
      <c r="Z116" s="3"/>
      <c r="AA116" s="3"/>
      <c r="AB116" s="3"/>
    </row>
    <row r="117" spans="1:28" ht="10.7" customHeight="1">
      <c r="A117" s="15">
        <v>90</v>
      </c>
      <c r="B117" s="112" t="s">
        <v>72</v>
      </c>
      <c r="C117" s="93"/>
      <c r="D117" s="93"/>
      <c r="E117" s="93"/>
      <c r="F117" s="93"/>
      <c r="G117" s="90"/>
      <c r="H117" s="118"/>
      <c r="I117" s="118"/>
      <c r="J117" s="118"/>
      <c r="K117" s="118"/>
      <c r="L117" s="118"/>
      <c r="M117" s="118"/>
      <c r="N117" s="49"/>
      <c r="O117" s="117"/>
      <c r="P117" s="118"/>
      <c r="Q117" s="117"/>
      <c r="R117" s="117"/>
      <c r="S117" s="117"/>
      <c r="T117" s="117"/>
      <c r="U117" s="117"/>
      <c r="V117" s="3"/>
      <c r="W117" s="23"/>
      <c r="X117" s="3"/>
      <c r="Y117" s="3"/>
      <c r="Z117" s="3"/>
      <c r="AA117" s="3"/>
      <c r="AB117" s="3"/>
    </row>
    <row r="118" spans="1:28" ht="10.7" customHeight="1">
      <c r="A118" s="55">
        <v>91</v>
      </c>
      <c r="B118" s="112" t="s">
        <v>49</v>
      </c>
      <c r="C118" s="93"/>
      <c r="D118" s="110"/>
      <c r="E118" s="110"/>
      <c r="F118" s="93"/>
      <c r="G118" s="5"/>
      <c r="H118" s="118"/>
      <c r="I118" s="118"/>
      <c r="J118" s="118"/>
      <c r="K118" s="118"/>
      <c r="L118" s="118"/>
      <c r="M118" s="118"/>
      <c r="N118" s="49"/>
      <c r="O118" s="117"/>
      <c r="P118" s="118"/>
      <c r="Q118" s="117"/>
      <c r="R118" s="117"/>
      <c r="S118" s="117"/>
      <c r="T118" s="117"/>
      <c r="U118" s="117"/>
      <c r="V118" s="3"/>
      <c r="W118" s="23"/>
      <c r="X118" s="3"/>
      <c r="Y118" s="3"/>
      <c r="Z118" s="3"/>
      <c r="AA118" s="3"/>
      <c r="AB118" s="3"/>
    </row>
    <row r="119" spans="1:28" ht="10.7" customHeight="1">
      <c r="A119" s="266" t="s">
        <v>41</v>
      </c>
      <c r="B119" s="267"/>
      <c r="C119" s="31"/>
      <c r="D119" s="31"/>
      <c r="E119" s="31"/>
      <c r="F119" s="31"/>
      <c r="G119" s="30"/>
      <c r="H119" s="118"/>
      <c r="I119" s="118"/>
      <c r="J119" s="118"/>
      <c r="K119" s="118"/>
      <c r="L119" s="118"/>
      <c r="M119" s="118"/>
      <c r="N119" s="49"/>
      <c r="O119" s="117"/>
      <c r="P119" s="118"/>
      <c r="Q119" s="117"/>
      <c r="R119" s="117"/>
      <c r="S119" s="117"/>
      <c r="T119" s="117"/>
      <c r="U119" s="117"/>
      <c r="V119" s="3"/>
      <c r="W119" s="23"/>
      <c r="X119" s="3"/>
      <c r="Y119" s="3"/>
      <c r="Z119" s="3"/>
      <c r="AA119" s="3"/>
      <c r="AB119" s="3"/>
    </row>
    <row r="120" spans="1:28" ht="10.7" customHeight="1">
      <c r="A120" s="1"/>
      <c r="B120" s="2"/>
      <c r="C120" s="1"/>
      <c r="D120" s="1"/>
      <c r="E120" s="1"/>
      <c r="F120" s="1"/>
      <c r="G120" s="82"/>
      <c r="H120" s="49"/>
      <c r="I120" s="118"/>
      <c r="J120" s="118"/>
      <c r="K120" s="121"/>
      <c r="L120" s="121"/>
      <c r="M120" s="121"/>
      <c r="N120" s="7"/>
      <c r="O120" s="50"/>
      <c r="P120" s="113"/>
      <c r="Q120" s="113"/>
      <c r="R120" s="113"/>
      <c r="S120" s="113"/>
      <c r="T120" s="113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268"/>
      <c r="B121" s="64"/>
      <c r="C121" s="269"/>
      <c r="D121" s="269"/>
      <c r="E121" s="269"/>
      <c r="F121" s="269"/>
      <c r="G121" s="269"/>
      <c r="H121" s="270"/>
      <c r="I121" s="270"/>
      <c r="J121" s="115"/>
      <c r="K121" s="115"/>
      <c r="L121" s="115"/>
      <c r="M121" s="115"/>
      <c r="N121" s="115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76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117"/>
      <c r="Q122" s="118"/>
      <c r="R122" s="118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117"/>
      <c r="B123" s="117"/>
      <c r="C123" s="121"/>
      <c r="D123" s="121"/>
      <c r="E123" s="121"/>
      <c r="F123" s="121"/>
      <c r="G123" s="7"/>
      <c r="H123" s="49"/>
      <c r="I123" s="117"/>
      <c r="J123" s="121"/>
      <c r="K123" s="121"/>
      <c r="L123" s="121"/>
      <c r="M123" s="121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117"/>
      <c r="B124" s="117"/>
      <c r="C124" s="121"/>
      <c r="D124" s="121"/>
      <c r="E124" s="121"/>
      <c r="F124" s="121"/>
      <c r="G124" s="7"/>
      <c r="H124" s="261"/>
      <c r="I124" s="261"/>
      <c r="J124" s="116"/>
      <c r="K124" s="116"/>
      <c r="L124" s="116"/>
      <c r="M124" s="116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117"/>
      <c r="B125" s="117"/>
      <c r="C125" s="121"/>
      <c r="D125" s="121"/>
      <c r="E125" s="121"/>
      <c r="F125" s="121"/>
      <c r="G125" s="7"/>
      <c r="H125" s="76"/>
      <c r="I125" s="76"/>
      <c r="J125" s="76"/>
      <c r="K125" s="76"/>
      <c r="L125" s="76"/>
      <c r="M125" s="76"/>
      <c r="N125" s="76"/>
      <c r="O125" s="18"/>
      <c r="P125" s="117"/>
      <c r="Q125" s="117"/>
      <c r="R125" s="118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117"/>
      <c r="B126" s="117"/>
      <c r="C126" s="118"/>
      <c r="D126" s="121"/>
      <c r="E126" s="121"/>
      <c r="F126" s="121"/>
      <c r="G126" s="7"/>
      <c r="H126" s="49"/>
      <c r="I126" s="118"/>
      <c r="J126" s="118"/>
      <c r="K126" s="121"/>
      <c r="L126" s="121"/>
      <c r="M126" s="121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117"/>
      <c r="B127" s="121"/>
      <c r="C127" s="121"/>
      <c r="D127" s="121"/>
      <c r="E127" s="121"/>
      <c r="F127" s="121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20" customFormat="1" ht="10.7" customHeight="1">
      <c r="A128" s="253"/>
      <c r="B128" s="253"/>
      <c r="C128" s="65"/>
      <c r="D128" s="65"/>
      <c r="E128" s="65"/>
      <c r="F128" s="65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76"/>
      <c r="B129" s="76"/>
      <c r="C129" s="76"/>
      <c r="D129" s="76"/>
      <c r="E129" s="76"/>
      <c r="F129" s="76"/>
      <c r="G129" s="76"/>
      <c r="H129" s="49"/>
      <c r="I129" s="118"/>
      <c r="J129" s="121"/>
      <c r="K129" s="121"/>
      <c r="L129" s="121"/>
      <c r="M129" s="121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117"/>
      <c r="B130" s="117"/>
      <c r="C130" s="121"/>
      <c r="D130" s="121"/>
      <c r="E130" s="121"/>
      <c r="F130" s="121"/>
      <c r="G130" s="7"/>
      <c r="H130" s="118"/>
      <c r="I130" s="118"/>
      <c r="J130" s="121"/>
      <c r="K130" s="121"/>
      <c r="L130" s="121"/>
      <c r="M130" s="121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66"/>
      <c r="B131" s="118"/>
      <c r="C131" s="121"/>
      <c r="D131" s="121"/>
      <c r="E131" s="121"/>
      <c r="F131" s="121"/>
      <c r="G131" s="7"/>
      <c r="H131" s="49"/>
      <c r="I131" s="117"/>
      <c r="J131" s="121"/>
      <c r="K131" s="121"/>
      <c r="L131" s="121"/>
      <c r="M131" s="121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117"/>
      <c r="B132" s="117"/>
      <c r="C132" s="121"/>
      <c r="D132" s="121"/>
      <c r="E132" s="121"/>
      <c r="F132" s="121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66"/>
      <c r="B133" s="117"/>
      <c r="C133" s="121"/>
      <c r="D133" s="121"/>
      <c r="E133" s="121"/>
      <c r="F133" s="121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117"/>
      <c r="B134" s="117"/>
      <c r="C134" s="121"/>
      <c r="D134" s="121"/>
      <c r="E134" s="121"/>
      <c r="F134" s="121"/>
      <c r="G134" s="7"/>
      <c r="H134" s="49"/>
      <c r="I134" s="117"/>
      <c r="J134" s="121"/>
      <c r="K134" s="121"/>
      <c r="L134" s="121"/>
      <c r="M134" s="121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117"/>
      <c r="B135" s="117"/>
      <c r="C135" s="121"/>
      <c r="D135" s="121"/>
      <c r="E135" s="121"/>
      <c r="F135" s="121"/>
      <c r="G135" s="7"/>
      <c r="H135" s="118"/>
      <c r="I135" s="117"/>
      <c r="J135" s="121"/>
      <c r="K135" s="121"/>
      <c r="L135" s="121"/>
      <c r="M135" s="121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10.7" customHeight="1">
      <c r="A136" s="117"/>
      <c r="B136" s="117"/>
      <c r="C136" s="121"/>
      <c r="D136" s="121"/>
      <c r="E136" s="121"/>
      <c r="F136" s="121"/>
      <c r="G136" s="7"/>
      <c r="H136" s="49"/>
      <c r="I136" s="117"/>
      <c r="J136" s="121"/>
      <c r="K136" s="121"/>
      <c r="L136" s="121"/>
      <c r="M136" s="121"/>
      <c r="N136" s="7"/>
    </row>
    <row r="137" spans="1:28" ht="10.7" customHeight="1">
      <c r="A137" s="117"/>
      <c r="B137" s="117"/>
      <c r="C137" s="121"/>
      <c r="D137" s="121"/>
      <c r="E137" s="121"/>
      <c r="F137" s="121"/>
      <c r="G137" s="7"/>
      <c r="H137" s="118"/>
      <c r="I137" s="117"/>
      <c r="J137" s="121"/>
      <c r="K137" s="121"/>
      <c r="L137" s="121"/>
      <c r="M137" s="121"/>
      <c r="N137" s="7"/>
    </row>
    <row r="138" spans="1:28" ht="10.7" customHeight="1">
      <c r="A138" s="117"/>
      <c r="B138" s="117"/>
      <c r="C138" s="121"/>
      <c r="D138" s="121"/>
      <c r="E138" s="121"/>
      <c r="F138" s="121"/>
      <c r="G138" s="7"/>
      <c r="H138" s="261"/>
      <c r="I138" s="261"/>
      <c r="J138" s="65"/>
      <c r="K138" s="65"/>
      <c r="L138" s="65"/>
      <c r="M138" s="65"/>
      <c r="N138" s="67"/>
    </row>
    <row r="139" spans="1:28" ht="10.7" customHeight="1">
      <c r="A139" s="117"/>
      <c r="B139" s="117"/>
      <c r="C139" s="121"/>
      <c r="D139" s="121"/>
      <c r="E139" s="121"/>
      <c r="F139" s="121"/>
      <c r="G139" s="7"/>
      <c r="H139" s="76"/>
      <c r="I139" s="76"/>
      <c r="J139" s="76"/>
      <c r="K139" s="76"/>
      <c r="L139" s="76"/>
      <c r="M139" s="76"/>
      <c r="N139" s="76"/>
    </row>
    <row r="140" spans="1:28" ht="10.7" customHeight="1">
      <c r="A140" s="259"/>
      <c r="B140" s="259"/>
      <c r="C140" s="119"/>
      <c r="D140" s="119"/>
      <c r="E140" s="119"/>
      <c r="F140" s="119"/>
      <c r="G140" s="68"/>
      <c r="H140" s="49"/>
      <c r="I140" s="117"/>
      <c r="J140" s="121"/>
      <c r="K140" s="121"/>
      <c r="L140" s="121"/>
      <c r="M140" s="121"/>
      <c r="N140" s="7"/>
    </row>
    <row r="141" spans="1:28" ht="10.7" customHeight="1">
      <c r="A141" s="76"/>
      <c r="B141" s="76"/>
      <c r="C141" s="76"/>
      <c r="D141" s="76"/>
      <c r="E141" s="76"/>
      <c r="F141" s="76"/>
      <c r="G141" s="76"/>
      <c r="H141" s="49"/>
      <c r="I141" s="117"/>
      <c r="J141" s="121"/>
      <c r="K141" s="121"/>
      <c r="L141" s="121"/>
      <c r="M141" s="121"/>
      <c r="N141" s="7"/>
    </row>
    <row r="142" spans="1:28" ht="10.7" customHeight="1">
      <c r="A142" s="117"/>
      <c r="B142" s="117"/>
      <c r="C142" s="121"/>
      <c r="D142" s="121"/>
      <c r="E142" s="121"/>
      <c r="F142" s="121"/>
      <c r="G142" s="7"/>
      <c r="H142" s="49"/>
      <c r="I142" s="117"/>
      <c r="J142" s="121"/>
      <c r="K142" s="121"/>
      <c r="L142" s="121"/>
      <c r="M142" s="121"/>
      <c r="N142" s="7"/>
    </row>
    <row r="143" spans="1:28" ht="10.7" customHeight="1">
      <c r="A143" s="117"/>
      <c r="B143" s="117"/>
      <c r="C143" s="121"/>
      <c r="D143" s="121"/>
      <c r="E143" s="121"/>
      <c r="F143" s="121"/>
      <c r="G143" s="7"/>
      <c r="H143" s="261"/>
      <c r="I143" s="261"/>
      <c r="J143" s="65"/>
      <c r="K143" s="65"/>
      <c r="L143" s="65"/>
      <c r="M143" s="65"/>
      <c r="N143" s="67"/>
    </row>
    <row r="144" spans="1:28" ht="10.7" customHeight="1">
      <c r="A144" s="117"/>
      <c r="B144" s="118"/>
      <c r="C144" s="121"/>
      <c r="D144" s="121"/>
      <c r="E144" s="121"/>
      <c r="F144" s="121"/>
      <c r="G144" s="7"/>
      <c r="H144" s="76"/>
      <c r="I144" s="76"/>
      <c r="J144" s="76"/>
      <c r="K144" s="76"/>
      <c r="L144" s="76"/>
      <c r="M144" s="76"/>
      <c r="N144" s="76"/>
    </row>
    <row r="145" spans="1:14" ht="10.7" customHeight="1">
      <c r="A145" s="117"/>
      <c r="B145" s="118"/>
      <c r="C145" s="121"/>
      <c r="D145" s="121"/>
      <c r="E145" s="121"/>
      <c r="F145" s="121"/>
      <c r="G145" s="7"/>
      <c r="H145" s="24"/>
      <c r="I145" s="121"/>
      <c r="J145" s="121"/>
      <c r="K145" s="121"/>
      <c r="L145" s="121"/>
      <c r="M145" s="121"/>
      <c r="N145" s="7"/>
    </row>
    <row r="146" spans="1:14" ht="10.7" customHeight="1">
      <c r="A146" s="117"/>
      <c r="B146" s="118"/>
      <c r="C146" s="121"/>
      <c r="D146" s="121"/>
      <c r="E146" s="121"/>
      <c r="F146" s="121"/>
      <c r="G146" s="7"/>
      <c r="H146" s="24"/>
      <c r="I146" s="121"/>
      <c r="J146" s="121"/>
      <c r="K146" s="121"/>
      <c r="L146" s="121"/>
      <c r="M146" s="121"/>
      <c r="N146" s="7"/>
    </row>
    <row r="147" spans="1:14" ht="10.7" customHeight="1">
      <c r="A147" s="117"/>
      <c r="B147" s="117"/>
      <c r="C147" s="121"/>
      <c r="D147" s="121"/>
      <c r="E147" s="121"/>
      <c r="F147" s="121"/>
      <c r="G147" s="7"/>
      <c r="H147" s="24"/>
      <c r="I147" s="121"/>
      <c r="J147" s="121"/>
      <c r="K147" s="121"/>
      <c r="L147" s="121"/>
      <c r="M147" s="121"/>
      <c r="N147" s="7"/>
    </row>
    <row r="148" spans="1:14" ht="10.7" customHeight="1">
      <c r="A148" s="117"/>
      <c r="B148" s="117"/>
      <c r="C148" s="121"/>
      <c r="D148" s="121"/>
      <c r="E148" s="121"/>
      <c r="F148" s="121"/>
      <c r="G148" s="7"/>
      <c r="H148" s="24"/>
      <c r="I148" s="121"/>
      <c r="J148" s="121"/>
      <c r="K148" s="121"/>
      <c r="L148" s="121"/>
      <c r="M148" s="121"/>
      <c r="N148" s="7"/>
    </row>
    <row r="149" spans="1:14" ht="10.7" customHeight="1">
      <c r="A149" s="117"/>
      <c r="B149" s="117"/>
      <c r="C149" s="121"/>
      <c r="D149" s="121"/>
      <c r="E149" s="121"/>
      <c r="F149" s="121"/>
      <c r="G149" s="7"/>
      <c r="H149" s="262"/>
      <c r="I149" s="262"/>
      <c r="J149" s="65"/>
      <c r="K149" s="65"/>
      <c r="L149" s="65"/>
      <c r="M149" s="65"/>
      <c r="N149" s="67"/>
    </row>
    <row r="150" spans="1:14" ht="10.7" customHeight="1">
      <c r="A150" s="117"/>
      <c r="B150" s="117"/>
      <c r="C150" s="121"/>
      <c r="D150" s="121"/>
      <c r="E150" s="121"/>
      <c r="F150" s="121"/>
      <c r="G150" s="7"/>
      <c r="H150" s="76"/>
      <c r="I150" s="76"/>
      <c r="J150" s="76"/>
      <c r="K150" s="76"/>
      <c r="L150" s="76"/>
      <c r="M150" s="76"/>
      <c r="N150" s="76"/>
    </row>
    <row r="151" spans="1:14" ht="10.7" customHeight="1">
      <c r="A151" s="117"/>
      <c r="B151" s="117"/>
      <c r="C151" s="121"/>
      <c r="D151" s="121"/>
      <c r="E151" s="121"/>
      <c r="F151" s="121"/>
      <c r="G151" s="7"/>
      <c r="H151" s="117"/>
      <c r="I151" s="121"/>
      <c r="J151" s="121"/>
      <c r="K151" s="121"/>
      <c r="L151" s="121"/>
      <c r="M151" s="121"/>
      <c r="N151" s="7"/>
    </row>
    <row r="152" spans="1:14" ht="10.7" customHeight="1">
      <c r="A152" s="117"/>
      <c r="B152" s="117"/>
      <c r="C152" s="121"/>
      <c r="D152" s="121"/>
      <c r="E152" s="121"/>
      <c r="F152" s="121"/>
      <c r="G152" s="7"/>
      <c r="H152" s="117"/>
      <c r="I152" s="121"/>
      <c r="J152" s="121"/>
      <c r="K152" s="121"/>
      <c r="L152" s="121"/>
      <c r="M152" s="121"/>
      <c r="N152" s="7"/>
    </row>
    <row r="153" spans="1:14" ht="10.7" customHeight="1">
      <c r="A153" s="253"/>
      <c r="B153" s="253"/>
      <c r="C153" s="65"/>
      <c r="D153" s="65"/>
      <c r="E153" s="65"/>
      <c r="F153" s="65"/>
      <c r="G153" s="67"/>
      <c r="H153" s="253"/>
      <c r="I153" s="253"/>
      <c r="J153" s="65"/>
      <c r="K153" s="65"/>
      <c r="L153" s="65"/>
      <c r="M153" s="65"/>
      <c r="N153" s="67"/>
    </row>
    <row r="154" spans="1:14" ht="10.7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</row>
    <row r="155" spans="1:14" ht="10.7" customHeight="1">
      <c r="A155" s="117"/>
      <c r="B155" s="117"/>
      <c r="C155" s="121"/>
      <c r="D155" s="121"/>
      <c r="E155" s="121"/>
      <c r="F155" s="121"/>
      <c r="G155" s="7"/>
      <c r="H155" s="24"/>
      <c r="I155" s="121"/>
      <c r="J155" s="121"/>
      <c r="K155" s="121"/>
      <c r="L155" s="121"/>
      <c r="M155" s="121"/>
      <c r="N155" s="7"/>
    </row>
    <row r="156" spans="1:14" ht="10.7" customHeight="1">
      <c r="A156" s="69"/>
      <c r="B156" s="69"/>
      <c r="C156" s="69"/>
      <c r="D156" s="69"/>
      <c r="E156" s="69"/>
      <c r="F156" s="69"/>
      <c r="G156" s="70"/>
      <c r="H156" s="24"/>
      <c r="I156" s="117"/>
      <c r="J156" s="121"/>
      <c r="K156" s="121"/>
      <c r="L156" s="121"/>
      <c r="M156" s="121"/>
      <c r="N156" s="7"/>
    </row>
    <row r="157" spans="1:14" ht="10.7" customHeight="1">
      <c r="A157" s="117"/>
      <c r="B157" s="118"/>
      <c r="C157" s="121"/>
      <c r="D157" s="121"/>
      <c r="E157" s="121"/>
      <c r="F157" s="121"/>
      <c r="G157" s="7"/>
      <c r="H157" s="253"/>
      <c r="I157" s="253"/>
      <c r="J157" s="65"/>
      <c r="K157" s="65"/>
      <c r="L157" s="65"/>
      <c r="M157" s="65"/>
      <c r="N157" s="67"/>
    </row>
    <row r="158" spans="1:14" ht="10.7" customHeight="1">
      <c r="A158" s="71"/>
      <c r="B158" s="71"/>
      <c r="C158" s="71"/>
      <c r="D158" s="71"/>
      <c r="E158" s="71"/>
      <c r="F158" s="71"/>
      <c r="G158" s="72"/>
      <c r="H158" s="3"/>
      <c r="I158" s="3"/>
      <c r="J158" s="3"/>
      <c r="K158" s="3"/>
      <c r="L158" s="3"/>
      <c r="M158" s="3"/>
    </row>
    <row r="159" spans="1:14" ht="10.7" customHeight="1">
      <c r="A159" s="117"/>
      <c r="B159" s="118"/>
      <c r="C159" s="121"/>
      <c r="D159" s="121"/>
      <c r="E159" s="121"/>
      <c r="F159" s="66"/>
      <c r="G159" s="7"/>
      <c r="H159" s="3"/>
      <c r="I159" s="3"/>
      <c r="J159" s="3"/>
      <c r="K159" s="3"/>
      <c r="L159" s="3"/>
      <c r="M159" s="3"/>
    </row>
    <row r="160" spans="1:14" ht="10.7" customHeight="1">
      <c r="A160" s="117"/>
      <c r="B160" s="118"/>
      <c r="C160" s="121"/>
      <c r="D160" s="121"/>
      <c r="E160" s="121"/>
      <c r="F160" s="121"/>
      <c r="G160" s="7"/>
      <c r="H160" s="3"/>
      <c r="I160" s="23"/>
      <c r="J160" s="3"/>
      <c r="K160" s="3"/>
      <c r="L160" s="3"/>
      <c r="M160" s="3"/>
    </row>
    <row r="161" spans="1:14" ht="10.7" customHeight="1">
      <c r="A161" s="117"/>
      <c r="B161" s="118"/>
      <c r="C161" s="121"/>
      <c r="D161" s="121"/>
      <c r="E161" s="121"/>
      <c r="F161" s="121"/>
      <c r="G161" s="7"/>
      <c r="H161" s="62"/>
      <c r="I161" s="117"/>
      <c r="J161" s="121"/>
      <c r="K161" s="62"/>
      <c r="L161" s="62"/>
      <c r="M161" s="62"/>
      <c r="N161" s="62"/>
    </row>
    <row r="162" spans="1:14" ht="10.7" customHeight="1">
      <c r="A162" s="253"/>
      <c r="B162" s="253"/>
      <c r="C162" s="65"/>
      <c r="D162" s="65"/>
      <c r="E162" s="65"/>
      <c r="F162" s="65"/>
      <c r="G162" s="67"/>
      <c r="H162" s="36"/>
      <c r="I162" s="117"/>
      <c r="J162" s="121"/>
      <c r="K162" s="36"/>
      <c r="L162" s="36"/>
      <c r="M162" s="36"/>
      <c r="N162" s="36"/>
    </row>
    <row r="163" spans="1:14" ht="10.7" customHeight="1">
      <c r="A163" s="76"/>
      <c r="B163" s="76"/>
      <c r="C163" s="76"/>
      <c r="D163" s="76"/>
      <c r="E163" s="76"/>
      <c r="F163" s="76"/>
      <c r="G163" s="76"/>
      <c r="H163" s="117"/>
      <c r="I163" s="117"/>
      <c r="J163" s="121"/>
      <c r="K163" s="121"/>
      <c r="L163" s="121"/>
      <c r="M163" s="121"/>
      <c r="N163" s="7"/>
    </row>
    <row r="164" spans="1:14" ht="10.7" customHeight="1">
      <c r="A164" s="66"/>
      <c r="B164" s="117"/>
      <c r="C164" s="66"/>
      <c r="D164" s="66"/>
      <c r="E164" s="66"/>
      <c r="F164" s="66"/>
      <c r="G164" s="66"/>
      <c r="H164" s="117"/>
      <c r="I164" s="121"/>
      <c r="J164" s="121"/>
      <c r="K164" s="121"/>
      <c r="L164" s="121"/>
      <c r="M164" s="121"/>
      <c r="N164" s="7"/>
    </row>
    <row r="165" spans="1:14" ht="10.7" customHeight="1">
      <c r="A165" s="69"/>
      <c r="B165" s="69"/>
      <c r="C165" s="69"/>
      <c r="D165" s="69"/>
      <c r="E165" s="69"/>
      <c r="F165" s="69"/>
      <c r="G165" s="69"/>
      <c r="H165" s="117"/>
      <c r="I165" s="121"/>
      <c r="J165" s="113"/>
      <c r="K165" s="113"/>
      <c r="L165" s="113"/>
      <c r="M165" s="113"/>
      <c r="N165" s="113"/>
    </row>
    <row r="166" spans="1:14" ht="10.7" customHeight="1">
      <c r="A166" s="66"/>
      <c r="B166" s="118"/>
      <c r="C166" s="121"/>
      <c r="D166" s="121"/>
      <c r="E166" s="121"/>
      <c r="F166" s="66"/>
      <c r="G166" s="66"/>
      <c r="H166" s="49"/>
      <c r="I166" s="117"/>
      <c r="J166" s="45"/>
      <c r="K166" s="45"/>
      <c r="L166" s="45"/>
      <c r="M166" s="45"/>
      <c r="N166" s="45"/>
    </row>
    <row r="167" spans="1:14" ht="10.7" customHeight="1">
      <c r="A167" s="71"/>
      <c r="B167" s="71"/>
      <c r="C167" s="71"/>
      <c r="D167" s="71"/>
      <c r="E167" s="71"/>
      <c r="F167" s="71"/>
      <c r="G167" s="71"/>
      <c r="H167" s="118"/>
      <c r="I167" s="118"/>
      <c r="J167" s="45"/>
      <c r="K167" s="45"/>
      <c r="L167" s="45"/>
      <c r="M167" s="45"/>
      <c r="N167" s="74"/>
    </row>
    <row r="168" spans="1:14" ht="10.7" customHeight="1">
      <c r="A168" s="66"/>
      <c r="B168" s="118"/>
      <c r="C168" s="121"/>
      <c r="D168" s="121"/>
      <c r="E168" s="121"/>
      <c r="F168" s="66"/>
      <c r="G168" s="66"/>
      <c r="H168" s="49"/>
      <c r="I168" s="117"/>
      <c r="J168" s="117"/>
      <c r="K168" s="118"/>
      <c r="L168" s="118"/>
      <c r="M168" s="32"/>
      <c r="N168" s="33"/>
    </row>
    <row r="169" spans="1:14" ht="10.7" customHeight="1">
      <c r="A169" s="117"/>
      <c r="B169" s="118"/>
      <c r="C169" s="121"/>
      <c r="D169" s="121"/>
      <c r="E169" s="121"/>
      <c r="F169" s="66"/>
      <c r="G169" s="66"/>
      <c r="H169" s="36"/>
      <c r="I169" s="36"/>
      <c r="J169" s="36"/>
      <c r="K169" s="255"/>
      <c r="L169" s="255"/>
      <c r="M169" s="255"/>
      <c r="N169" s="24"/>
    </row>
    <row r="170" spans="1:14" ht="10.7" customHeight="1">
      <c r="A170" s="66"/>
      <c r="B170" s="118"/>
      <c r="C170" s="121"/>
      <c r="D170" s="121"/>
      <c r="E170" s="121"/>
      <c r="F170" s="66"/>
      <c r="G170" s="66"/>
      <c r="H170" s="24"/>
      <c r="I170" s="121"/>
      <c r="J170" s="121"/>
      <c r="K170" s="260"/>
      <c r="L170" s="260"/>
      <c r="M170" s="260"/>
      <c r="N170" s="47"/>
    </row>
    <row r="171" spans="1:14" ht="10.7" customHeight="1">
      <c r="A171" s="253"/>
      <c r="B171" s="253"/>
      <c r="C171" s="65"/>
      <c r="D171" s="65"/>
      <c r="E171" s="65"/>
      <c r="F171" s="65"/>
      <c r="G171" s="119"/>
      <c r="H171" s="24"/>
      <c r="I171" s="117"/>
      <c r="J171" s="121"/>
      <c r="K171" s="260"/>
      <c r="L171" s="260"/>
      <c r="M171" s="260"/>
      <c r="N171" s="48"/>
    </row>
    <row r="172" spans="1:14" ht="10.7" customHeight="1">
      <c r="A172" s="76"/>
      <c r="B172" s="76"/>
      <c r="C172" s="76"/>
      <c r="D172" s="76"/>
      <c r="E172" s="76"/>
      <c r="F172" s="76"/>
      <c r="G172" s="76"/>
      <c r="H172" s="117"/>
      <c r="I172" s="121"/>
      <c r="J172" s="121"/>
      <c r="K172" s="121"/>
      <c r="L172" s="121"/>
      <c r="M172" s="121"/>
      <c r="N172" s="7"/>
    </row>
    <row r="173" spans="1:14" ht="10.7" customHeight="1">
      <c r="A173" s="117"/>
      <c r="B173" s="117"/>
      <c r="C173" s="117"/>
      <c r="D173" s="117"/>
      <c r="E173" s="117"/>
      <c r="F173" s="117"/>
      <c r="G173" s="117"/>
      <c r="H173" s="24"/>
      <c r="I173" s="121"/>
      <c r="J173" s="121"/>
      <c r="K173" s="121"/>
      <c r="L173" s="121"/>
      <c r="M173" s="121"/>
      <c r="N173" s="7"/>
    </row>
    <row r="174" spans="1:14" ht="10.7" customHeight="1">
      <c r="A174" s="69"/>
      <c r="B174" s="69"/>
      <c r="C174" s="69"/>
      <c r="D174" s="69"/>
      <c r="E174" s="69"/>
      <c r="F174" s="69"/>
      <c r="G174" s="69"/>
      <c r="H174" s="24"/>
      <c r="I174" s="121"/>
      <c r="J174" s="121"/>
      <c r="K174" s="258"/>
      <c r="L174" s="258"/>
      <c r="M174" s="258"/>
      <c r="N174" s="7"/>
    </row>
    <row r="175" spans="1:14" ht="10.7" customHeight="1">
      <c r="A175" s="117"/>
      <c r="B175" s="118"/>
      <c r="C175" s="121"/>
      <c r="D175" s="121"/>
      <c r="E175" s="121"/>
      <c r="F175" s="117"/>
      <c r="G175" s="117"/>
      <c r="H175" s="49"/>
      <c r="I175" s="118"/>
      <c r="J175" s="118"/>
      <c r="K175" s="258"/>
      <c r="L175" s="258"/>
      <c r="M175" s="258"/>
      <c r="N175" s="7"/>
    </row>
    <row r="176" spans="1:14" ht="10.7" customHeight="1">
      <c r="A176" s="71"/>
      <c r="B176" s="71"/>
      <c r="C176" s="71"/>
      <c r="D176" s="71"/>
      <c r="E176" s="71"/>
      <c r="F176" s="71"/>
      <c r="G176" s="71"/>
      <c r="H176" s="49"/>
      <c r="I176" s="118"/>
      <c r="J176" s="118"/>
      <c r="K176" s="258"/>
      <c r="L176" s="258"/>
      <c r="M176" s="258"/>
      <c r="N176" s="7"/>
    </row>
    <row r="177" spans="1:14" ht="10.7" customHeight="1">
      <c r="A177" s="117"/>
      <c r="B177" s="118"/>
      <c r="C177" s="121"/>
      <c r="D177" s="121"/>
      <c r="E177" s="121"/>
      <c r="F177" s="117"/>
      <c r="G177" s="117"/>
      <c r="H177" s="3"/>
      <c r="I177" s="23"/>
      <c r="J177" s="3"/>
      <c r="K177" s="255"/>
      <c r="L177" s="255"/>
      <c r="M177" s="255"/>
      <c r="N177" s="117"/>
    </row>
    <row r="178" spans="1:14" ht="10.7" customHeight="1">
      <c r="A178" s="66"/>
      <c r="B178" s="118"/>
      <c r="C178" s="121"/>
      <c r="D178" s="121"/>
      <c r="E178" s="121"/>
      <c r="F178" s="117"/>
      <c r="G178" s="117"/>
      <c r="H178" s="117"/>
      <c r="I178" s="117"/>
      <c r="J178" s="121"/>
      <c r="K178" s="121"/>
      <c r="L178" s="121"/>
      <c r="M178" s="121"/>
      <c r="N178" s="7"/>
    </row>
    <row r="179" spans="1:14" ht="10.7" customHeight="1">
      <c r="A179" s="66"/>
      <c r="B179" s="118"/>
      <c r="C179" s="121"/>
      <c r="D179" s="121"/>
      <c r="E179" s="121"/>
      <c r="F179" s="117"/>
      <c r="G179" s="117"/>
      <c r="H179" s="117"/>
      <c r="I179" s="117"/>
      <c r="J179" s="121"/>
      <c r="K179" s="121"/>
      <c r="L179" s="121"/>
      <c r="M179" s="121"/>
      <c r="N179" s="7"/>
    </row>
    <row r="180" spans="1:14" ht="10.7" customHeight="1">
      <c r="A180" s="259"/>
      <c r="B180" s="259"/>
      <c r="C180" s="65"/>
      <c r="D180" s="65"/>
      <c r="E180" s="65"/>
      <c r="F180" s="65"/>
      <c r="G180" s="114"/>
      <c r="H180" s="117"/>
      <c r="I180" s="117"/>
      <c r="J180" s="121"/>
      <c r="K180" s="121"/>
      <c r="L180" s="121"/>
      <c r="M180" s="121"/>
      <c r="N180" s="7"/>
    </row>
    <row r="181" spans="1:14" ht="10.7" customHeight="1">
      <c r="A181" s="76"/>
      <c r="B181" s="76"/>
      <c r="C181" s="76"/>
      <c r="D181" s="76"/>
      <c r="E181" s="76"/>
      <c r="F181" s="76"/>
      <c r="G181" s="76"/>
      <c r="H181" s="117"/>
      <c r="I181" s="117"/>
      <c r="J181" s="121"/>
      <c r="K181" s="121"/>
      <c r="L181" s="121"/>
      <c r="M181" s="121"/>
      <c r="N181" s="7"/>
    </row>
    <row r="182" spans="1:14" ht="10.7" customHeight="1">
      <c r="A182" s="24"/>
      <c r="B182" s="117"/>
      <c r="C182" s="121"/>
      <c r="D182" s="121"/>
      <c r="E182" s="121"/>
      <c r="F182" s="121"/>
      <c r="G182" s="7"/>
      <c r="H182" s="117"/>
      <c r="I182" s="117"/>
      <c r="J182" s="46"/>
      <c r="K182" s="259"/>
      <c r="L182" s="259"/>
      <c r="M182" s="259"/>
      <c r="N182" s="259"/>
    </row>
    <row r="183" spans="1:14" ht="10.7" customHeight="1">
      <c r="A183" s="69"/>
      <c r="B183" s="69"/>
      <c r="C183" s="69"/>
      <c r="D183" s="69"/>
      <c r="E183" s="69"/>
      <c r="F183" s="69"/>
      <c r="G183" s="70"/>
      <c r="H183" s="117"/>
      <c r="I183" s="117"/>
      <c r="J183" s="45"/>
      <c r="K183" s="259"/>
      <c r="L183" s="259"/>
      <c r="M183" s="259"/>
      <c r="N183" s="259"/>
    </row>
    <row r="184" spans="1:14" ht="10.7" customHeight="1">
      <c r="A184" s="73"/>
      <c r="B184" s="66"/>
      <c r="C184" s="66"/>
      <c r="D184" s="66"/>
      <c r="E184" s="66"/>
      <c r="F184" s="66"/>
      <c r="G184" s="73"/>
      <c r="H184" s="117"/>
      <c r="I184" s="117"/>
      <c r="J184" s="45"/>
      <c r="K184" s="45"/>
      <c r="L184" s="45"/>
      <c r="M184" s="45"/>
      <c r="N184" s="45"/>
    </row>
    <row r="185" spans="1:14" ht="10.7" customHeight="1">
      <c r="A185" s="71"/>
      <c r="B185" s="71"/>
      <c r="C185" s="71"/>
      <c r="D185" s="71"/>
      <c r="E185" s="71"/>
      <c r="F185" s="71"/>
      <c r="G185" s="72"/>
      <c r="H185" s="117"/>
      <c r="I185" s="117"/>
      <c r="J185" s="117"/>
      <c r="K185" s="118"/>
      <c r="L185" s="118"/>
      <c r="M185" s="32"/>
      <c r="N185" s="33"/>
    </row>
    <row r="186" spans="1:14" ht="10.7" customHeight="1">
      <c r="A186" s="24"/>
      <c r="B186" s="118"/>
      <c r="C186" s="121"/>
      <c r="D186" s="121"/>
      <c r="E186" s="121"/>
      <c r="F186" s="121"/>
      <c r="G186" s="7"/>
      <c r="H186" s="117"/>
      <c r="I186" s="117"/>
      <c r="J186" s="121"/>
      <c r="K186" s="121"/>
      <c r="L186" s="121"/>
      <c r="M186" s="121"/>
      <c r="N186" s="7"/>
    </row>
    <row r="187" spans="1:14" ht="10.7" customHeight="1">
      <c r="A187" s="117"/>
      <c r="B187" s="118"/>
      <c r="C187" s="121"/>
      <c r="D187" s="121"/>
      <c r="E187" s="121"/>
      <c r="F187" s="121"/>
      <c r="G187" s="7"/>
      <c r="H187" s="117"/>
      <c r="I187" s="117"/>
      <c r="J187" s="121"/>
      <c r="K187" s="255"/>
      <c r="L187" s="255"/>
      <c r="M187" s="255"/>
      <c r="N187" s="117"/>
    </row>
    <row r="188" spans="1:14" ht="10.7" customHeight="1">
      <c r="A188" s="24"/>
      <c r="B188" s="118"/>
      <c r="C188" s="117"/>
      <c r="D188" s="117"/>
      <c r="E188" s="117"/>
      <c r="F188" s="121"/>
      <c r="G188" s="7"/>
      <c r="H188" s="117"/>
      <c r="I188" s="117"/>
      <c r="J188" s="121"/>
      <c r="K188" s="117"/>
      <c r="L188" s="117"/>
      <c r="M188" s="117"/>
      <c r="N188" s="117"/>
    </row>
    <row r="189" spans="1:14" ht="10.7" customHeight="1">
      <c r="A189" s="253"/>
      <c r="B189" s="253"/>
      <c r="C189" s="114"/>
      <c r="D189" s="114"/>
      <c r="E189" s="114"/>
      <c r="F189" s="114"/>
      <c r="G189" s="67"/>
      <c r="H189" s="117"/>
      <c r="I189" s="117"/>
      <c r="J189" s="121"/>
      <c r="K189" s="117"/>
      <c r="L189" s="117"/>
      <c r="M189" s="117"/>
      <c r="N189" s="117"/>
    </row>
    <row r="190" spans="1:14" ht="10.7" customHeight="1">
      <c r="A190" s="76"/>
      <c r="B190" s="76"/>
      <c r="C190" s="76"/>
      <c r="D190" s="76"/>
      <c r="E190" s="76"/>
      <c r="F190" s="76"/>
      <c r="G190" s="76"/>
      <c r="H190" s="117"/>
      <c r="I190" s="117"/>
      <c r="J190" s="121"/>
      <c r="K190" s="117"/>
      <c r="L190" s="117"/>
      <c r="M190" s="117"/>
      <c r="N190" s="117"/>
    </row>
    <row r="191" spans="1:14" ht="10.7" customHeight="1">
      <c r="A191" s="24"/>
      <c r="B191" s="117"/>
      <c r="C191" s="121"/>
      <c r="D191" s="121"/>
      <c r="E191" s="121"/>
      <c r="F191" s="121"/>
      <c r="G191" s="7"/>
      <c r="H191" s="117"/>
      <c r="I191" s="117"/>
      <c r="J191" s="121"/>
      <c r="K191" s="117"/>
      <c r="L191" s="117"/>
      <c r="M191" s="117"/>
      <c r="N191" s="117"/>
    </row>
    <row r="192" spans="1:14" ht="10.7" customHeight="1">
      <c r="A192" s="69"/>
      <c r="B192" s="69"/>
      <c r="C192" s="69"/>
      <c r="D192" s="69"/>
      <c r="E192" s="69"/>
      <c r="F192" s="69"/>
      <c r="G192" s="70"/>
      <c r="H192" s="117"/>
      <c r="I192" s="117"/>
      <c r="J192" s="121"/>
      <c r="K192" s="121"/>
      <c r="L192" s="121"/>
      <c r="M192" s="121"/>
      <c r="N192" s="7"/>
    </row>
    <row r="193" spans="1:14" ht="10.7" customHeight="1">
      <c r="A193" s="73"/>
      <c r="B193" s="66"/>
      <c r="C193" s="66"/>
      <c r="D193" s="66"/>
      <c r="E193" s="66"/>
      <c r="F193" s="66"/>
      <c r="G193" s="73"/>
      <c r="H193" s="54"/>
      <c r="I193" s="54"/>
      <c r="J193" s="54"/>
      <c r="K193" s="53"/>
      <c r="L193" s="256"/>
      <c r="M193" s="256"/>
      <c r="N193" s="256"/>
    </row>
    <row r="194" spans="1:14" ht="10.7" customHeight="1">
      <c r="A194" s="71"/>
      <c r="B194" s="71"/>
      <c r="C194" s="71"/>
      <c r="D194" s="71"/>
      <c r="E194" s="71"/>
      <c r="F194" s="71"/>
      <c r="G194" s="72"/>
    </row>
    <row r="195" spans="1:14" ht="10.7" customHeight="1">
      <c r="A195" s="24"/>
      <c r="B195" s="118"/>
      <c r="C195" s="121"/>
      <c r="D195" s="121"/>
      <c r="E195" s="121"/>
      <c r="F195" s="121"/>
      <c r="G195" s="7"/>
    </row>
    <row r="196" spans="1:14" ht="10.7" customHeight="1">
      <c r="A196" s="117"/>
      <c r="B196" s="118"/>
      <c r="C196" s="117"/>
      <c r="D196" s="117"/>
      <c r="E196" s="117"/>
      <c r="F196" s="121"/>
      <c r="G196" s="7"/>
      <c r="H196" s="251"/>
      <c r="I196" s="251"/>
    </row>
    <row r="197" spans="1:14" ht="10.7" customHeight="1">
      <c r="A197" s="24"/>
      <c r="B197" s="118"/>
      <c r="C197" s="117"/>
      <c r="D197" s="117"/>
      <c r="E197" s="117"/>
      <c r="F197" s="121"/>
      <c r="G197" s="7"/>
      <c r="H197" s="257"/>
      <c r="I197" s="257"/>
    </row>
    <row r="198" spans="1:14" ht="10.7" customHeight="1">
      <c r="A198" s="253"/>
      <c r="B198" s="253"/>
      <c r="C198" s="114"/>
      <c r="D198" s="114"/>
      <c r="E198" s="114"/>
      <c r="F198" s="114"/>
      <c r="G198" s="67"/>
    </row>
    <row r="199" spans="1:14" ht="10.7" customHeight="1">
      <c r="A199" s="76"/>
      <c r="B199" s="76"/>
      <c r="C199" s="76"/>
      <c r="D199" s="76"/>
      <c r="E199" s="76"/>
      <c r="F199" s="76"/>
      <c r="G199" s="76"/>
    </row>
    <row r="200" spans="1:14" ht="10.7" customHeight="1">
      <c r="A200" s="24"/>
      <c r="B200" s="117"/>
      <c r="C200" s="121"/>
      <c r="D200" s="121"/>
      <c r="E200" s="121"/>
      <c r="F200" s="121"/>
      <c r="G200" s="7"/>
    </row>
    <row r="201" spans="1:14" ht="10.7" customHeight="1">
      <c r="A201" s="70"/>
      <c r="B201" s="69"/>
      <c r="C201" s="69"/>
      <c r="D201" s="69"/>
      <c r="E201" s="69"/>
      <c r="F201" s="69"/>
      <c r="G201" s="70"/>
    </row>
    <row r="202" spans="1:14" ht="10.7" customHeight="1">
      <c r="A202" s="73"/>
      <c r="B202" s="66"/>
      <c r="C202" s="66"/>
      <c r="D202" s="66"/>
      <c r="E202" s="66"/>
      <c r="F202" s="66"/>
      <c r="G202" s="73"/>
    </row>
    <row r="203" spans="1:14" ht="10.7" customHeight="1">
      <c r="A203" s="72"/>
      <c r="B203" s="71"/>
      <c r="C203" s="71"/>
      <c r="D203" s="71"/>
      <c r="E203" s="71"/>
      <c r="F203" s="71"/>
      <c r="G203" s="72"/>
    </row>
    <row r="204" spans="1:14" ht="10.7" customHeight="1">
      <c r="A204" s="24"/>
      <c r="B204" s="118"/>
      <c r="C204" s="121"/>
      <c r="D204" s="121"/>
      <c r="E204" s="121"/>
      <c r="F204" s="121"/>
      <c r="G204" s="7"/>
    </row>
    <row r="205" spans="1:14" ht="10.7" customHeight="1">
      <c r="A205" s="24"/>
      <c r="B205" s="118"/>
      <c r="C205" s="117"/>
      <c r="D205" s="117"/>
      <c r="E205" s="117"/>
      <c r="F205" s="121"/>
      <c r="G205" s="7"/>
    </row>
    <row r="206" spans="1:14" ht="10.7" customHeight="1">
      <c r="A206" s="24"/>
      <c r="B206" s="118"/>
      <c r="C206" s="117"/>
      <c r="D206" s="117"/>
      <c r="E206" s="117"/>
      <c r="F206" s="121"/>
      <c r="G206" s="7"/>
    </row>
    <row r="207" spans="1:14" ht="10.7" customHeight="1">
      <c r="A207" s="253"/>
      <c r="B207" s="253"/>
      <c r="C207" s="114"/>
      <c r="D207" s="114"/>
      <c r="E207" s="114"/>
      <c r="F207" s="114"/>
      <c r="G207" s="67"/>
    </row>
    <row r="208" spans="1:14" ht="10.7" customHeight="1">
      <c r="A208" s="27"/>
      <c r="B208" s="27"/>
      <c r="C208" s="27"/>
      <c r="D208" s="27"/>
      <c r="E208" s="27"/>
      <c r="F208" s="27"/>
      <c r="G208" s="27"/>
    </row>
    <row r="209" spans="1:7" s="123" customFormat="1" ht="10.7" customHeight="1">
      <c r="A209" s="24"/>
      <c r="B209" s="117"/>
      <c r="C209" s="121"/>
      <c r="D209" s="121"/>
      <c r="E209" s="121"/>
      <c r="F209" s="121"/>
      <c r="G209" s="7"/>
    </row>
    <row r="210" spans="1:7" s="123" customFormat="1" ht="10.7" customHeight="1">
      <c r="A210" s="24"/>
      <c r="B210" s="117"/>
      <c r="C210" s="121"/>
      <c r="D210" s="121"/>
      <c r="E210" s="121"/>
      <c r="F210" s="121"/>
      <c r="G210" s="7"/>
    </row>
    <row r="211" spans="1:7" s="123" customFormat="1" ht="10.7" customHeight="1">
      <c r="A211" s="24"/>
      <c r="B211" s="117"/>
      <c r="C211" s="121"/>
      <c r="D211" s="121"/>
      <c r="E211" s="121"/>
      <c r="F211" s="121"/>
      <c r="G211" s="7"/>
    </row>
    <row r="212" spans="1:7" s="123" customFormat="1" ht="10.7" customHeight="1">
      <c r="A212" s="24"/>
      <c r="B212" s="117"/>
      <c r="C212" s="121"/>
      <c r="D212" s="121"/>
      <c r="E212" s="121"/>
      <c r="F212" s="121"/>
      <c r="G212" s="7"/>
    </row>
    <row r="213" spans="1:7" s="123" customFormat="1">
      <c r="A213" s="24"/>
      <c r="B213" s="117"/>
      <c r="C213" s="121"/>
      <c r="D213" s="121"/>
      <c r="E213" s="121"/>
      <c r="F213" s="121"/>
      <c r="G213" s="7"/>
    </row>
    <row r="214" spans="1:7" s="123" customFormat="1">
      <c r="A214" s="117"/>
      <c r="B214" s="118"/>
      <c r="C214" s="117"/>
      <c r="D214" s="117"/>
      <c r="E214" s="117"/>
      <c r="F214" s="121"/>
      <c r="G214" s="7"/>
    </row>
    <row r="215" spans="1:7" s="123" customFormat="1">
      <c r="A215" s="254"/>
      <c r="B215" s="254"/>
      <c r="C215" s="18"/>
      <c r="D215" s="18"/>
      <c r="E215" s="18"/>
      <c r="F215" s="18"/>
      <c r="G215" s="54"/>
    </row>
    <row r="216" spans="1:7" s="123" customFormat="1" ht="16.5" customHeight="1">
      <c r="B216" s="122"/>
      <c r="E216" s="3"/>
      <c r="F216" s="3"/>
    </row>
    <row r="217" spans="1:7" s="123" customFormat="1">
      <c r="B217" s="122"/>
      <c r="E217" s="3"/>
      <c r="F217" s="3"/>
    </row>
    <row r="218" spans="1:7" s="123" customFormat="1">
      <c r="A218" s="251"/>
      <c r="B218" s="251"/>
      <c r="E218" s="3"/>
    </row>
    <row r="219" spans="1:7" s="123" customFormat="1">
      <c r="A219" s="251"/>
      <c r="B219" s="251"/>
      <c r="E219" s="3"/>
    </row>
    <row r="220" spans="1:7" s="123" customFormat="1">
      <c r="A220" s="251"/>
      <c r="B220" s="251"/>
      <c r="E220" s="3"/>
      <c r="F220" s="3"/>
    </row>
    <row r="221" spans="1:7" s="123" customFormat="1">
      <c r="A221" s="251"/>
      <c r="B221" s="251"/>
      <c r="E221" s="3"/>
      <c r="F221" s="3"/>
    </row>
    <row r="222" spans="1:7" s="123" customFormat="1">
      <c r="A222" s="251"/>
      <c r="B222" s="251"/>
      <c r="E222" s="3"/>
      <c r="F222" s="3"/>
    </row>
    <row r="223" spans="1:7" s="123" customFormat="1">
      <c r="A223" s="251"/>
      <c r="B223" s="251"/>
      <c r="E223" s="3"/>
      <c r="F223" s="3"/>
    </row>
    <row r="224" spans="1:7" s="123" customFormat="1">
      <c r="A224" s="252"/>
      <c r="B224" s="252"/>
      <c r="E224" s="3"/>
    </row>
    <row r="225" spans="1:2" s="123" customFormat="1">
      <c r="A225" s="252"/>
      <c r="B225" s="252"/>
    </row>
  </sheetData>
  <mergeCells count="146"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V68:AB68"/>
    <mergeCell ref="A50:G50"/>
    <mergeCell ref="V54:AB54"/>
    <mergeCell ref="O57:U57"/>
    <mergeCell ref="A59:B59"/>
    <mergeCell ref="A60:G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A69:B69"/>
    <mergeCell ref="K69:M69"/>
    <mergeCell ref="A70:G70"/>
    <mergeCell ref="K70:M70"/>
    <mergeCell ref="K73:L73"/>
    <mergeCell ref="K74:L74"/>
    <mergeCell ref="L61:M61"/>
    <mergeCell ref="O61:U61"/>
    <mergeCell ref="L62:M62"/>
    <mergeCell ref="J64:N64"/>
    <mergeCell ref="O68:U68"/>
    <mergeCell ref="O74:U74"/>
    <mergeCell ref="K75:L75"/>
    <mergeCell ref="K76:L76"/>
    <mergeCell ref="K77:L77"/>
    <mergeCell ref="A79:B79"/>
    <mergeCell ref="A80:G80"/>
    <mergeCell ref="K80:M81"/>
    <mergeCell ref="N80:N81"/>
    <mergeCell ref="O81:U81"/>
    <mergeCell ref="V81:AB81"/>
    <mergeCell ref="O85:U85"/>
    <mergeCell ref="L88:N88"/>
    <mergeCell ref="A89:B89"/>
    <mergeCell ref="L89:N89"/>
    <mergeCell ref="A90:G90"/>
    <mergeCell ref="H90:H91"/>
    <mergeCell ref="J90:J91"/>
    <mergeCell ref="K90:K91"/>
    <mergeCell ref="L90:L91"/>
    <mergeCell ref="A109:B109"/>
    <mergeCell ref="A110:G110"/>
    <mergeCell ref="H110:H111"/>
    <mergeCell ref="J110:J111"/>
    <mergeCell ref="K110:K111"/>
    <mergeCell ref="L110:L111"/>
    <mergeCell ref="M90:M91"/>
    <mergeCell ref="N90:N91"/>
    <mergeCell ref="A99:B99"/>
    <mergeCell ref="A100:G100"/>
    <mergeCell ref="H100:H101"/>
    <mergeCell ref="J100:J101"/>
    <mergeCell ref="K100:K101"/>
    <mergeCell ref="L100:L101"/>
    <mergeCell ref="M100:M101"/>
    <mergeCell ref="N100:N101"/>
    <mergeCell ref="P123:T123"/>
    <mergeCell ref="H124:I124"/>
    <mergeCell ref="H127:I127"/>
    <mergeCell ref="A128:B128"/>
    <mergeCell ref="H132:I132"/>
    <mergeCell ref="H138:I138"/>
    <mergeCell ref="M110:M111"/>
    <mergeCell ref="N110:N111"/>
    <mergeCell ref="A119:B119"/>
    <mergeCell ref="A121:A122"/>
    <mergeCell ref="C121:C122"/>
    <mergeCell ref="D121:D122"/>
    <mergeCell ref="E121:E122"/>
    <mergeCell ref="F121:F122"/>
    <mergeCell ref="G121:G122"/>
    <mergeCell ref="H121:I121"/>
    <mergeCell ref="A162:B162"/>
    <mergeCell ref="K169:M169"/>
    <mergeCell ref="K170:M170"/>
    <mergeCell ref="A171:B171"/>
    <mergeCell ref="K171:M171"/>
    <mergeCell ref="K174:M174"/>
    <mergeCell ref="A140:B140"/>
    <mergeCell ref="H143:I143"/>
    <mergeCell ref="H149:I149"/>
    <mergeCell ref="A153:B153"/>
    <mergeCell ref="H153:I153"/>
    <mergeCell ref="H157:I157"/>
    <mergeCell ref="K187:M187"/>
    <mergeCell ref="A189:B189"/>
    <mergeCell ref="L193:N193"/>
    <mergeCell ref="H196:I196"/>
    <mergeCell ref="H197:I197"/>
    <mergeCell ref="A198:B198"/>
    <mergeCell ref="K175:M175"/>
    <mergeCell ref="K176:M176"/>
    <mergeCell ref="K177:M177"/>
    <mergeCell ref="A180:B180"/>
    <mergeCell ref="K182:M183"/>
    <mergeCell ref="N182:N183"/>
    <mergeCell ref="A222:B222"/>
    <mergeCell ref="A223:B223"/>
    <mergeCell ref="A224:B224"/>
    <mergeCell ref="A225:B225"/>
    <mergeCell ref="A207:B207"/>
    <mergeCell ref="A215:B215"/>
    <mergeCell ref="A218:B218"/>
    <mergeCell ref="A219:B219"/>
    <mergeCell ref="A220:B220"/>
    <mergeCell ref="A221:B221"/>
  </mergeCells>
  <printOptions horizontalCentered="1"/>
  <pageMargins left="0" right="0.25" top="0.25" bottom="0" header="0" footer="0"/>
  <pageSetup paperSize="9" scale="70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tabSelected="1" view="pageBreakPreview" zoomScale="115" zoomScaleNormal="100" zoomScaleSheetLayoutView="115" workbookViewId="0">
      <selection activeCell="E10" sqref="E10"/>
    </sheetView>
  </sheetViews>
  <sheetFormatPr defaultRowHeight="15.75"/>
  <cols>
    <col min="1" max="1" width="3.7109375" style="249" customWidth="1"/>
    <col min="2" max="2" width="24.28515625" style="248" bestFit="1" customWidth="1"/>
    <col min="3" max="3" width="8.5703125" style="249" bestFit="1" customWidth="1"/>
    <col min="4" max="4" width="7.5703125" style="249" bestFit="1" customWidth="1"/>
    <col min="5" max="5" width="7.7109375" style="3" customWidth="1"/>
    <col min="6" max="6" width="6.42578125" style="249" bestFit="1" customWidth="1"/>
    <col min="7" max="7" width="5.42578125" style="249" customWidth="1"/>
    <col min="8" max="8" width="3.7109375" style="249" customWidth="1"/>
    <col min="9" max="9" width="26" style="248" bestFit="1" customWidth="1"/>
    <col min="10" max="10" width="8.5703125" style="249" bestFit="1" customWidth="1"/>
    <col min="11" max="11" width="8.7109375" style="249" bestFit="1" customWidth="1"/>
    <col min="12" max="12" width="9" style="249" customWidth="1"/>
    <col min="13" max="13" width="8.85546875" style="249" customWidth="1"/>
    <col min="14" max="14" width="7.140625" style="3" bestFit="1" customWidth="1"/>
    <col min="15" max="15" width="15.140625" style="249" bestFit="1" customWidth="1"/>
    <col min="16" max="16384" width="9.140625" style="249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130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238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245"/>
      <c r="P5" s="245"/>
      <c r="Q5" s="247"/>
      <c r="R5" s="247"/>
      <c r="S5" s="247"/>
      <c r="T5" s="247"/>
      <c r="U5" s="7"/>
      <c r="V5" s="246"/>
      <c r="W5" s="245"/>
      <c r="X5" s="246"/>
      <c r="Y5" s="247"/>
      <c r="Z5" s="247"/>
      <c r="AA5" s="247"/>
      <c r="AB5" s="7"/>
    </row>
    <row r="6" spans="1:28" ht="12" customHeight="1">
      <c r="A6" s="238">
        <v>2</v>
      </c>
      <c r="B6" s="238" t="s">
        <v>67</v>
      </c>
      <c r="C6" s="93">
        <v>1</v>
      </c>
      <c r="D6" s="241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241">
        <v>77</v>
      </c>
      <c r="I6" s="238" t="s">
        <v>59</v>
      </c>
      <c r="J6" s="241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245"/>
      <c r="P6" s="245"/>
      <c r="Q6" s="247"/>
      <c r="R6" s="247"/>
      <c r="S6" s="247"/>
      <c r="T6" s="247"/>
      <c r="U6" s="7"/>
      <c r="V6" s="246"/>
      <c r="W6" s="245"/>
      <c r="X6" s="246"/>
      <c r="Y6" s="247"/>
      <c r="Z6" s="247"/>
      <c r="AA6" s="247"/>
      <c r="AB6" s="7"/>
    </row>
    <row r="7" spans="1:28" ht="12" customHeight="1">
      <c r="A7" s="238">
        <v>3</v>
      </c>
      <c r="B7" s="238" t="s">
        <v>45</v>
      </c>
      <c r="C7" s="93">
        <v>1</v>
      </c>
      <c r="D7" s="241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238" t="s">
        <v>56</v>
      </c>
      <c r="J7" s="241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245"/>
      <c r="P7" s="245"/>
      <c r="Q7" s="247"/>
      <c r="R7" s="247"/>
      <c r="S7" s="247"/>
      <c r="T7" s="247"/>
      <c r="U7" s="7"/>
      <c r="V7" s="246"/>
      <c r="W7" s="245"/>
      <c r="X7" s="246"/>
      <c r="Y7" s="247"/>
      <c r="Z7" s="247"/>
      <c r="AA7" s="247"/>
      <c r="AB7" s="7"/>
    </row>
    <row r="8" spans="1:28" ht="12" customHeight="1">
      <c r="A8" s="238">
        <v>4</v>
      </c>
      <c r="B8" s="238" t="s">
        <v>101</v>
      </c>
      <c r="C8" s="241">
        <v>3</v>
      </c>
      <c r="D8" s="241">
        <v>2</v>
      </c>
      <c r="E8" s="93">
        <v>1</v>
      </c>
      <c r="F8" s="93">
        <f t="shared" si="0"/>
        <v>1</v>
      </c>
      <c r="G8" s="5">
        <f t="shared" si="1"/>
        <v>1</v>
      </c>
      <c r="H8" s="241">
        <v>79</v>
      </c>
      <c r="I8" s="238" t="s">
        <v>60</v>
      </c>
      <c r="J8" s="241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245"/>
      <c r="P8" s="245"/>
      <c r="Q8" s="246"/>
      <c r="R8" s="247"/>
      <c r="S8" s="247"/>
      <c r="T8" s="247"/>
      <c r="U8" s="7"/>
      <c r="V8" s="246"/>
      <c r="W8" s="245"/>
      <c r="X8" s="246"/>
      <c r="Y8" s="247"/>
      <c r="Z8" s="247"/>
      <c r="AA8" s="247"/>
      <c r="AB8" s="7"/>
    </row>
    <row r="9" spans="1:28" ht="12" customHeight="1">
      <c r="A9" s="238">
        <v>5</v>
      </c>
      <c r="B9" s="93" t="s">
        <v>4</v>
      </c>
      <c r="C9" s="93">
        <v>1</v>
      </c>
      <c r="D9" s="241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241" t="s">
        <v>114</v>
      </c>
      <c r="J9" s="241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245"/>
      <c r="P9" s="246"/>
      <c r="Q9" s="247"/>
      <c r="R9" s="247"/>
      <c r="S9" s="247"/>
      <c r="T9" s="247"/>
      <c r="U9" s="7"/>
      <c r="V9" s="246"/>
      <c r="W9" s="246"/>
      <c r="X9" s="246"/>
      <c r="Y9" s="247"/>
      <c r="Z9" s="247"/>
      <c r="AA9" s="247"/>
      <c r="AB9" s="7"/>
    </row>
    <row r="10" spans="1:28" ht="12" customHeight="1">
      <c r="A10" s="238">
        <v>6</v>
      </c>
      <c r="B10" s="75" t="s">
        <v>113</v>
      </c>
      <c r="C10" s="93">
        <v>2</v>
      </c>
      <c r="D10" s="241">
        <v>2</v>
      </c>
      <c r="E10" s="93">
        <v>2</v>
      </c>
      <c r="F10" s="93">
        <f t="shared" si="0"/>
        <v>0</v>
      </c>
      <c r="G10" s="5">
        <f t="shared" si="1"/>
        <v>0</v>
      </c>
      <c r="H10" s="241">
        <v>81</v>
      </c>
      <c r="I10" s="241" t="s">
        <v>78</v>
      </c>
      <c r="J10" s="241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245"/>
      <c r="P10" s="246"/>
      <c r="Q10" s="247"/>
      <c r="R10" s="247"/>
      <c r="S10" s="247"/>
      <c r="T10" s="247"/>
      <c r="U10" s="7"/>
      <c r="V10" s="246"/>
      <c r="W10" s="246"/>
      <c r="X10" s="246"/>
      <c r="Y10" s="247"/>
      <c r="Z10" s="247"/>
      <c r="AA10" s="247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241">
        <v>1</v>
      </c>
      <c r="E11" s="93">
        <v>0</v>
      </c>
      <c r="F11" s="93">
        <f>D11-E11</f>
        <v>1</v>
      </c>
      <c r="G11" s="5">
        <f t="shared" si="1"/>
        <v>0</v>
      </c>
      <c r="H11" s="10">
        <v>82</v>
      </c>
      <c r="I11" s="238" t="s">
        <v>77</v>
      </c>
      <c r="J11" s="241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245"/>
      <c r="P11" s="246"/>
      <c r="Q11" s="247"/>
      <c r="R11" s="247"/>
      <c r="S11" s="247"/>
      <c r="T11" s="247"/>
      <c r="U11" s="7"/>
      <c r="V11" s="246"/>
      <c r="W11" s="246"/>
      <c r="X11" s="246"/>
      <c r="Y11" s="247"/>
      <c r="Z11" s="247"/>
      <c r="AA11" s="247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5</v>
      </c>
      <c r="F12" s="29">
        <f>SUM(F5:F11)</f>
        <v>2</v>
      </c>
      <c r="G12" s="97">
        <f t="shared" si="1"/>
        <v>3</v>
      </c>
      <c r="H12" s="241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245"/>
      <c r="P12" s="246"/>
      <c r="Q12" s="247"/>
      <c r="R12" s="247"/>
      <c r="S12" s="247"/>
      <c r="T12" s="247"/>
      <c r="U12" s="7"/>
      <c r="V12" s="246"/>
      <c r="W12" s="246"/>
      <c r="X12" s="246"/>
      <c r="Y12" s="247"/>
      <c r="Z12" s="247"/>
      <c r="AA12" s="247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245"/>
      <c r="P13" s="246"/>
      <c r="Q13" s="247"/>
      <c r="R13" s="247"/>
      <c r="S13" s="247"/>
      <c r="T13" s="247"/>
      <c r="U13" s="7"/>
      <c r="V13" s="246"/>
      <c r="W13" s="246"/>
      <c r="X13" s="246"/>
      <c r="Y13" s="247"/>
      <c r="Z13" s="247"/>
      <c r="AA13" s="247"/>
      <c r="AB13" s="7"/>
    </row>
    <row r="14" spans="1:28" ht="12" customHeight="1">
      <c r="A14" s="12">
        <v>8</v>
      </c>
      <c r="B14" s="238" t="s">
        <v>129</v>
      </c>
      <c r="C14" s="93">
        <v>0</v>
      </c>
      <c r="D14" s="93">
        <v>1</v>
      </c>
      <c r="E14" s="93">
        <v>0</v>
      </c>
      <c r="F14" s="93">
        <f>D14-E14</f>
        <v>1</v>
      </c>
      <c r="G14" s="86">
        <f>C14-D14</f>
        <v>-1</v>
      </c>
      <c r="H14" s="305" t="s">
        <v>27</v>
      </c>
      <c r="I14" s="272"/>
      <c r="J14" s="237"/>
      <c r="K14" s="237"/>
      <c r="L14" s="237"/>
      <c r="M14" s="237"/>
      <c r="N14" s="95"/>
      <c r="O14" s="245"/>
      <c r="P14" s="246"/>
      <c r="Q14" s="247"/>
      <c r="R14" s="247"/>
      <c r="S14" s="247"/>
      <c r="T14" s="247"/>
      <c r="U14" s="7"/>
      <c r="V14" s="246"/>
      <c r="W14" s="246"/>
      <c r="X14" s="246"/>
      <c r="Y14" s="247"/>
      <c r="Z14" s="247"/>
      <c r="AA14" s="247"/>
      <c r="AB14" s="7"/>
    </row>
    <row r="15" spans="1:28" ht="12" customHeight="1">
      <c r="A15" s="44">
        <v>9</v>
      </c>
      <c r="B15" s="241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241">
        <v>84</v>
      </c>
      <c r="I15" s="241" t="s">
        <v>75</v>
      </c>
      <c r="J15" s="241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245"/>
      <c r="P15" s="246"/>
      <c r="Q15" s="247"/>
      <c r="R15" s="247"/>
      <c r="S15" s="247"/>
      <c r="T15" s="247"/>
      <c r="U15" s="7"/>
      <c r="V15" s="246"/>
      <c r="W15" s="246"/>
      <c r="X15" s="246"/>
      <c r="Y15" s="247"/>
      <c r="Z15" s="247"/>
      <c r="AA15" s="247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239"/>
      <c r="I16" s="241" t="s">
        <v>111</v>
      </c>
      <c r="J16" s="241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245"/>
      <c r="P16" s="246"/>
      <c r="Q16" s="247"/>
      <c r="R16" s="247"/>
      <c r="S16" s="247"/>
      <c r="T16" s="247"/>
      <c r="U16" s="7"/>
      <c r="V16" s="246"/>
      <c r="W16" s="246"/>
      <c r="X16" s="246"/>
      <c r="Y16" s="247"/>
      <c r="Z16" s="247"/>
      <c r="AA16" s="247"/>
      <c r="AB16" s="7"/>
    </row>
    <row r="17" spans="1:28" ht="12" customHeight="1">
      <c r="A17" s="293"/>
      <c r="B17" s="238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241" t="s">
        <v>76</v>
      </c>
      <c r="J17" s="241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245"/>
      <c r="P17" s="246"/>
      <c r="Q17" s="247"/>
      <c r="R17" s="247"/>
      <c r="S17" s="247"/>
      <c r="T17" s="247"/>
      <c r="U17" s="7"/>
      <c r="V17" s="246"/>
      <c r="W17" s="246"/>
      <c r="X17" s="246"/>
      <c r="Y17" s="247"/>
      <c r="Z17" s="247"/>
      <c r="AA17" s="247"/>
      <c r="AB17" s="7"/>
    </row>
    <row r="18" spans="1:28" ht="12" customHeight="1">
      <c r="A18" s="44">
        <v>11</v>
      </c>
      <c r="B18" s="238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245"/>
      <c r="P18" s="246"/>
      <c r="Q18" s="247"/>
      <c r="R18" s="247"/>
      <c r="S18" s="247"/>
      <c r="T18" s="247"/>
      <c r="U18" s="7"/>
      <c r="V18" s="246"/>
      <c r="W18" s="245"/>
      <c r="X18" s="246"/>
      <c r="Y18" s="247"/>
      <c r="Z18" s="247"/>
      <c r="AA18" s="247"/>
      <c r="AB18" s="7"/>
    </row>
    <row r="19" spans="1:28" ht="12" customHeight="1">
      <c r="A19" s="12">
        <v>12</v>
      </c>
      <c r="B19" s="238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237"/>
      <c r="K19" s="237"/>
      <c r="L19" s="237"/>
      <c r="M19" s="237"/>
      <c r="N19" s="95"/>
      <c r="O19" s="245"/>
      <c r="P19" s="246"/>
      <c r="Q19" s="247"/>
      <c r="R19" s="247"/>
      <c r="S19" s="247"/>
      <c r="T19" s="247"/>
      <c r="U19" s="7"/>
      <c r="V19" s="246"/>
      <c r="W19" s="245"/>
      <c r="X19" s="246"/>
      <c r="Y19" s="247"/>
      <c r="Z19" s="247"/>
      <c r="AA19" s="247"/>
      <c r="AB19" s="7"/>
    </row>
    <row r="20" spans="1:28" ht="12" customHeight="1">
      <c r="A20" s="44">
        <v>13</v>
      </c>
      <c r="B20" s="238" t="s">
        <v>119</v>
      </c>
      <c r="C20" s="93">
        <v>8</v>
      </c>
      <c r="D20" s="93">
        <v>4</v>
      </c>
      <c r="E20" s="93">
        <v>2</v>
      </c>
      <c r="F20" s="93">
        <f t="shared" si="4"/>
        <v>2</v>
      </c>
      <c r="G20" s="86">
        <f t="shared" si="5"/>
        <v>4</v>
      </c>
      <c r="H20" s="16">
        <v>86</v>
      </c>
      <c r="I20" s="241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245"/>
      <c r="P20" s="246"/>
      <c r="Q20" s="247"/>
      <c r="R20" s="247"/>
      <c r="S20" s="247"/>
      <c r="T20" s="247"/>
      <c r="U20" s="7"/>
      <c r="V20" s="246"/>
      <c r="W20" s="245"/>
      <c r="X20" s="246"/>
      <c r="Y20" s="247"/>
      <c r="Z20" s="247"/>
      <c r="AA20" s="247"/>
      <c r="AB20" s="7"/>
    </row>
    <row r="21" spans="1:28" ht="12" customHeight="1">
      <c r="A21" s="12">
        <v>14</v>
      </c>
      <c r="B21" s="238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241">
        <v>87</v>
      </c>
      <c r="I21" s="241" t="s">
        <v>110</v>
      </c>
      <c r="J21" s="93">
        <v>4</v>
      </c>
      <c r="K21" s="93">
        <v>2</v>
      </c>
      <c r="L21" s="93">
        <v>1</v>
      </c>
      <c r="M21" s="93">
        <f t="shared" ref="M21:M22" si="6">K21-L21</f>
        <v>1</v>
      </c>
      <c r="N21" s="14">
        <f t="shared" ref="N21:N22" si="7">J21-K21</f>
        <v>2</v>
      </c>
      <c r="O21" s="245"/>
      <c r="P21" s="246"/>
      <c r="Q21" s="247"/>
      <c r="R21" s="247"/>
      <c r="S21" s="247"/>
      <c r="T21" s="247"/>
      <c r="U21" s="7"/>
      <c r="V21" s="246"/>
      <c r="W21" s="245"/>
      <c r="X21" s="246"/>
      <c r="Y21" s="247"/>
      <c r="Z21" s="247"/>
      <c r="AA21" s="247"/>
      <c r="AB21" s="7"/>
    </row>
    <row r="22" spans="1:28" ht="12" customHeight="1">
      <c r="A22" s="44">
        <v>15</v>
      </c>
      <c r="B22" s="238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238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246"/>
      <c r="W22" s="245"/>
      <c r="X22" s="246"/>
      <c r="Y22" s="247"/>
      <c r="Z22" s="247"/>
      <c r="AA22" s="247"/>
      <c r="AB22" s="7"/>
    </row>
    <row r="23" spans="1:28" ht="12" customHeight="1">
      <c r="A23" s="12">
        <v>16</v>
      </c>
      <c r="B23" s="238" t="s">
        <v>48</v>
      </c>
      <c r="C23" s="93">
        <v>3</v>
      </c>
      <c r="D23" s="93">
        <v>3</v>
      </c>
      <c r="E23" s="93">
        <v>2</v>
      </c>
      <c r="F23" s="93">
        <f t="shared" si="4"/>
        <v>1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5</v>
      </c>
      <c r="M23" s="29">
        <f>SUM(M20:M22)</f>
        <v>1</v>
      </c>
      <c r="N23" s="51">
        <f>SUM(N20:N22)</f>
        <v>3</v>
      </c>
      <c r="O23" s="245"/>
      <c r="P23" s="245"/>
      <c r="Q23" s="247"/>
      <c r="R23" s="247"/>
      <c r="S23" s="247"/>
      <c r="T23" s="247"/>
      <c r="U23" s="7"/>
      <c r="V23" s="246"/>
      <c r="W23" s="245"/>
      <c r="X23" s="246"/>
      <c r="Y23" s="247"/>
      <c r="Z23" s="247"/>
      <c r="AA23" s="247"/>
      <c r="AB23" s="7"/>
    </row>
    <row r="24" spans="1:28" ht="12" customHeight="1">
      <c r="A24" s="44">
        <v>17</v>
      </c>
      <c r="B24" s="238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237"/>
      <c r="K24" s="237"/>
      <c r="L24" s="237"/>
      <c r="M24" s="237"/>
      <c r="N24" s="95"/>
      <c r="O24" s="245"/>
      <c r="P24" s="245"/>
      <c r="Q24" s="247"/>
      <c r="R24" s="247"/>
      <c r="S24" s="247"/>
      <c r="T24" s="247"/>
      <c r="U24" s="7"/>
      <c r="V24" s="246"/>
      <c r="W24" s="245"/>
      <c r="X24" s="246"/>
      <c r="Y24" s="247"/>
      <c r="Z24" s="247"/>
      <c r="AA24" s="247"/>
      <c r="AB24" s="7"/>
    </row>
    <row r="25" spans="1:28" ht="12" customHeight="1">
      <c r="A25" s="12">
        <v>18</v>
      </c>
      <c r="B25" s="238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238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245"/>
      <c r="P25" s="245"/>
      <c r="Q25" s="247"/>
      <c r="R25" s="247"/>
      <c r="S25" s="247"/>
      <c r="T25" s="247"/>
      <c r="U25" s="7"/>
      <c r="V25" s="246"/>
      <c r="W25" s="245"/>
      <c r="X25" s="246"/>
      <c r="Y25" s="247"/>
      <c r="Z25" s="247"/>
      <c r="AA25" s="247"/>
      <c r="AB25" s="7"/>
    </row>
    <row r="26" spans="1:28" ht="12" customHeight="1">
      <c r="A26" s="44">
        <v>19</v>
      </c>
      <c r="B26" s="238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238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245"/>
      <c r="P26" s="245"/>
      <c r="Q26" s="247"/>
      <c r="R26" s="247"/>
      <c r="S26" s="247"/>
      <c r="T26" s="247"/>
      <c r="U26" s="7"/>
      <c r="V26" s="246"/>
      <c r="W26" s="245"/>
      <c r="X26" s="246"/>
      <c r="Y26" s="247"/>
      <c r="Z26" s="247"/>
      <c r="AA26" s="247"/>
      <c r="AB26" s="7"/>
    </row>
    <row r="27" spans="1:28" ht="12" customHeight="1">
      <c r="A27" s="12">
        <v>20</v>
      </c>
      <c r="B27" s="238" t="s">
        <v>71</v>
      </c>
      <c r="C27" s="93">
        <v>2</v>
      </c>
      <c r="D27" s="93">
        <v>3</v>
      </c>
      <c r="E27" s="93">
        <v>1</v>
      </c>
      <c r="F27" s="93">
        <f t="shared" si="4"/>
        <v>2</v>
      </c>
      <c r="G27" s="86">
        <f t="shared" si="5"/>
        <v>-1</v>
      </c>
      <c r="H27" s="16">
        <v>91</v>
      </c>
      <c r="I27" s="238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245"/>
      <c r="P27" s="245"/>
      <c r="Q27" s="247"/>
      <c r="R27" s="247"/>
      <c r="S27" s="247"/>
      <c r="T27" s="247"/>
      <c r="U27" s="7"/>
      <c r="V27" s="246"/>
      <c r="W27" s="245"/>
      <c r="X27" s="246"/>
      <c r="Y27" s="247"/>
      <c r="Z27" s="247"/>
      <c r="AA27" s="247"/>
      <c r="AB27" s="7"/>
    </row>
    <row r="28" spans="1:28" ht="12" customHeight="1">
      <c r="A28" s="44">
        <v>22</v>
      </c>
      <c r="B28" s="238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245"/>
      <c r="P28" s="245"/>
      <c r="Q28" s="247"/>
      <c r="R28" s="247"/>
      <c r="S28" s="247"/>
      <c r="T28" s="247"/>
      <c r="U28" s="7"/>
      <c r="V28" s="246"/>
      <c r="W28" s="245"/>
      <c r="X28" s="246"/>
      <c r="Y28" s="247"/>
      <c r="Z28" s="247"/>
      <c r="AA28" s="247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23</v>
      </c>
      <c r="E29" s="63">
        <f>SUM(E14:E28)</f>
        <v>16</v>
      </c>
      <c r="F29" s="63">
        <f>SUM(F14:F28)</f>
        <v>7</v>
      </c>
      <c r="G29" s="87">
        <f>C29-D29</f>
        <v>4</v>
      </c>
      <c r="H29" s="305" t="s">
        <v>43</v>
      </c>
      <c r="I29" s="272"/>
      <c r="J29" s="237"/>
      <c r="K29" s="237"/>
      <c r="L29" s="237"/>
      <c r="M29" s="237"/>
      <c r="N29" s="95"/>
      <c r="O29" s="245"/>
      <c r="P29" s="247"/>
      <c r="Q29" s="247"/>
      <c r="R29" s="247"/>
      <c r="S29" s="247"/>
      <c r="T29" s="247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245"/>
      <c r="P30" s="247"/>
      <c r="Q30" s="247"/>
      <c r="R30" s="247"/>
      <c r="S30" s="247"/>
      <c r="T30" s="247"/>
      <c r="U30" s="7"/>
      <c r="V30" s="246"/>
      <c r="W30" s="246"/>
      <c r="X30" s="246"/>
      <c r="Y30" s="247"/>
      <c r="Z30" s="247"/>
      <c r="AA30" s="247"/>
      <c r="AB30" s="7"/>
    </row>
    <row r="31" spans="1:28" ht="12" customHeight="1">
      <c r="A31" s="78">
        <v>22</v>
      </c>
      <c r="B31" s="241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241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0"/>
      <c r="Z32" s="240"/>
      <c r="AA32" s="240"/>
      <c r="AB32" s="240"/>
    </row>
    <row r="33" spans="1:28" ht="12" customHeight="1">
      <c r="A33" s="78">
        <v>23</v>
      </c>
      <c r="B33" s="241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245"/>
      <c r="P33" s="245"/>
      <c r="Q33" s="247"/>
      <c r="R33" s="247"/>
      <c r="S33" s="247"/>
      <c r="T33" s="247"/>
      <c r="U33" s="7"/>
      <c r="V33" s="49"/>
      <c r="W33" s="246"/>
      <c r="X33" s="246"/>
      <c r="Y33" s="247"/>
      <c r="Z33" s="247"/>
      <c r="AA33" s="247"/>
      <c r="AB33" s="7"/>
    </row>
    <row r="34" spans="1:28" ht="12" customHeight="1">
      <c r="A34" s="78">
        <v>24</v>
      </c>
      <c r="B34" s="241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245"/>
      <c r="P34" s="246"/>
      <c r="Q34" s="247"/>
      <c r="R34" s="247"/>
      <c r="S34" s="247"/>
      <c r="T34" s="247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241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245"/>
      <c r="P35" s="245"/>
      <c r="Q35" s="247"/>
      <c r="R35" s="247"/>
      <c r="S35" s="247"/>
      <c r="T35" s="247"/>
      <c r="U35" s="7"/>
      <c r="V35" s="49"/>
      <c r="W35" s="245"/>
      <c r="X35" s="247"/>
      <c r="Y35" s="247"/>
      <c r="Z35" s="247"/>
      <c r="AA35" s="247"/>
      <c r="AB35" s="7"/>
    </row>
    <row r="36" spans="1:28" s="4" customFormat="1" ht="12" customHeight="1">
      <c r="A36" s="78">
        <v>26</v>
      </c>
      <c r="B36" s="241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237"/>
      <c r="K36" s="237"/>
      <c r="L36" s="237"/>
      <c r="M36" s="237"/>
      <c r="N36" s="95"/>
      <c r="O36" s="245"/>
      <c r="P36" s="245"/>
      <c r="Q36" s="247"/>
      <c r="R36" s="247"/>
      <c r="S36" s="247"/>
      <c r="T36" s="247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241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245"/>
      <c r="P37" s="245"/>
      <c r="Q37" s="247"/>
      <c r="R37" s="247"/>
      <c r="S37" s="247"/>
      <c r="T37" s="247"/>
      <c r="U37" s="7"/>
      <c r="V37" s="240"/>
      <c r="W37" s="240"/>
      <c r="X37" s="240"/>
      <c r="Y37" s="240"/>
      <c r="Z37" s="240"/>
      <c r="AA37" s="240"/>
      <c r="AB37" s="240"/>
    </row>
    <row r="38" spans="1:28" s="4" customFormat="1" ht="12" customHeight="1">
      <c r="A38" s="78">
        <v>28</v>
      </c>
      <c r="B38" s="241" t="s">
        <v>14</v>
      </c>
      <c r="C38" s="93">
        <v>12</v>
      </c>
      <c r="D38" s="93">
        <v>14</v>
      </c>
      <c r="E38" s="93">
        <v>14</v>
      </c>
      <c r="F38" s="93">
        <f t="shared" si="12"/>
        <v>0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245"/>
      <c r="P38" s="245"/>
      <c r="Q38" s="247"/>
      <c r="R38" s="247"/>
      <c r="S38" s="247"/>
      <c r="T38" s="247"/>
      <c r="U38" s="7"/>
      <c r="V38" s="240"/>
      <c r="W38" s="240"/>
      <c r="X38" s="240"/>
      <c r="Y38" s="240"/>
      <c r="Z38" s="240"/>
      <c r="AA38" s="240"/>
      <c r="AB38" s="240"/>
    </row>
    <row r="39" spans="1:28" ht="12" customHeight="1">
      <c r="A39" s="78">
        <v>29</v>
      </c>
      <c r="B39" s="241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245"/>
      <c r="P39" s="245"/>
      <c r="Q39" s="247"/>
      <c r="R39" s="247"/>
      <c r="S39" s="247"/>
      <c r="T39" s="247"/>
      <c r="U39" s="7"/>
      <c r="V39" s="49"/>
      <c r="W39" s="246"/>
      <c r="X39" s="246"/>
      <c r="Y39" s="247"/>
      <c r="Z39" s="247"/>
      <c r="AA39" s="247"/>
      <c r="AB39" s="7"/>
    </row>
    <row r="40" spans="1:28" ht="12" customHeight="1">
      <c r="A40" s="78">
        <v>30</v>
      </c>
      <c r="B40" s="241" t="s">
        <v>23</v>
      </c>
      <c r="C40" s="93">
        <v>6</v>
      </c>
      <c r="D40" s="93">
        <v>7</v>
      </c>
      <c r="E40" s="93">
        <v>7</v>
      </c>
      <c r="F40" s="93">
        <f t="shared" si="12"/>
        <v>0</v>
      </c>
      <c r="G40" s="86">
        <f t="shared" si="13"/>
        <v>-1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245"/>
      <c r="P40" s="245"/>
      <c r="Q40" s="247"/>
      <c r="R40" s="247"/>
      <c r="S40" s="247"/>
      <c r="T40" s="247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241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246"/>
      <c r="X41" s="247"/>
      <c r="Y41" s="247"/>
      <c r="Z41" s="247"/>
      <c r="AA41" s="247"/>
      <c r="AB41" s="7"/>
    </row>
    <row r="42" spans="1:28" ht="12" customHeight="1">
      <c r="A42" s="78">
        <v>32</v>
      </c>
      <c r="B42" s="241" t="s">
        <v>47</v>
      </c>
      <c r="C42" s="93">
        <v>12</v>
      </c>
      <c r="D42" s="93">
        <v>13</v>
      </c>
      <c r="E42" s="93">
        <v>11</v>
      </c>
      <c r="F42" s="93">
        <f t="shared" si="12"/>
        <v>2</v>
      </c>
      <c r="G42" s="86">
        <f t="shared" si="13"/>
        <v>-1</v>
      </c>
      <c r="I42" s="249" t="s">
        <v>120</v>
      </c>
      <c r="N42" s="249"/>
      <c r="O42" s="240"/>
      <c r="P42" s="240"/>
      <c r="Q42" s="240"/>
      <c r="R42" s="240"/>
      <c r="S42" s="240"/>
      <c r="T42" s="240"/>
      <c r="U42" s="240"/>
      <c r="V42" s="49"/>
      <c r="W42" s="246"/>
      <c r="X42" s="247"/>
      <c r="Y42" s="247"/>
      <c r="Z42" s="247"/>
      <c r="AA42" s="247"/>
      <c r="AB42" s="7"/>
    </row>
    <row r="43" spans="1:28" ht="12" customHeight="1">
      <c r="A43" s="78">
        <v>33</v>
      </c>
      <c r="B43" s="239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240"/>
      <c r="P43" s="240"/>
      <c r="Q43" s="240"/>
      <c r="R43" s="240"/>
      <c r="S43" s="240"/>
      <c r="T43" s="240"/>
      <c r="U43" s="240"/>
      <c r="V43" s="49"/>
      <c r="W43" s="246"/>
      <c r="X43" s="247"/>
      <c r="Y43" s="247"/>
      <c r="Z43" s="247"/>
      <c r="AA43" s="247"/>
      <c r="AB43" s="7"/>
    </row>
    <row r="44" spans="1:28" ht="12" customHeight="1">
      <c r="A44" s="78">
        <v>34</v>
      </c>
      <c r="B44" s="239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240"/>
      <c r="P44" s="240"/>
      <c r="Q44" s="240"/>
      <c r="R44" s="240"/>
      <c r="S44" s="240"/>
      <c r="T44" s="240"/>
      <c r="U44" s="240"/>
      <c r="V44" s="49"/>
      <c r="W44" s="246"/>
      <c r="X44" s="247"/>
      <c r="Y44" s="247"/>
      <c r="Z44" s="247"/>
      <c r="AA44" s="247"/>
      <c r="AB44" s="7"/>
    </row>
    <row r="45" spans="1:28" ht="12" customHeight="1">
      <c r="A45" s="78">
        <v>35</v>
      </c>
      <c r="B45" s="239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240"/>
      <c r="P45" s="240"/>
      <c r="Q45" s="240"/>
      <c r="R45" s="240"/>
      <c r="S45" s="240"/>
      <c r="T45" s="240"/>
      <c r="U45" s="240"/>
      <c r="V45" s="49"/>
      <c r="W45" s="246"/>
      <c r="X45" s="247"/>
      <c r="Y45" s="247"/>
      <c r="Z45" s="247"/>
      <c r="AA45" s="247"/>
      <c r="AB45" s="7"/>
    </row>
    <row r="46" spans="1:28" ht="12" customHeight="1">
      <c r="A46" s="78">
        <v>36</v>
      </c>
      <c r="B46" s="239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238"/>
      <c r="P46" s="238"/>
      <c r="Q46" s="247"/>
      <c r="R46" s="247"/>
      <c r="S46" s="247"/>
      <c r="T46" s="247"/>
      <c r="U46" s="7"/>
      <c r="V46" s="246"/>
      <c r="W46" s="246"/>
      <c r="X46" s="247"/>
      <c r="Y46" s="247"/>
      <c r="Z46" s="247"/>
      <c r="AA46" s="247"/>
      <c r="AB46" s="7"/>
    </row>
    <row r="47" spans="1:28" ht="12" customHeight="1">
      <c r="A47" s="78">
        <v>37</v>
      </c>
      <c r="B47" s="241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241" t="s">
        <v>103</v>
      </c>
      <c r="P47" s="93">
        <f>D20+D21+D22+D25+D26+D27+D28+3</f>
        <v>17</v>
      </c>
      <c r="Q47" s="247"/>
      <c r="R47" s="247"/>
      <c r="S47" s="247"/>
      <c r="T47" s="247"/>
      <c r="U47" s="7"/>
      <c r="V47" s="49"/>
      <c r="W47" s="245"/>
      <c r="X47" s="247"/>
      <c r="Y47" s="247"/>
      <c r="Z47" s="247"/>
      <c r="AA47" s="247"/>
      <c r="AB47" s="7"/>
    </row>
    <row r="48" spans="1:28" ht="12" customHeight="1">
      <c r="A48" s="78">
        <v>38</v>
      </c>
      <c r="B48" s="241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241" t="s">
        <v>104</v>
      </c>
      <c r="P48" s="93">
        <f>D37+D38+D39+D40+D41+D43+D44+D45+D46+D47+D48</f>
        <v>39</v>
      </c>
      <c r="Q48" s="247"/>
      <c r="R48" s="247"/>
      <c r="S48" s="247"/>
      <c r="T48" s="247"/>
      <c r="U48" s="7"/>
      <c r="V48" s="49"/>
      <c r="W48" s="245"/>
      <c r="X48" s="247"/>
      <c r="Y48" s="247"/>
      <c r="Z48" s="247"/>
      <c r="AA48" s="247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56</v>
      </c>
      <c r="E49" s="29">
        <f>SUM(E31:E48)</f>
        <v>53</v>
      </c>
      <c r="F49" s="29">
        <f>SUM(F31:F48)</f>
        <v>3</v>
      </c>
      <c r="G49" s="86">
        <f t="shared" si="13"/>
        <v>-4</v>
      </c>
      <c r="O49" s="241" t="s">
        <v>105</v>
      </c>
      <c r="P49" s="93">
        <f>D23+D42+D58+D69+D78+D89+D99+D109+D119+K38</f>
        <v>29</v>
      </c>
      <c r="Q49" s="247"/>
      <c r="R49" s="247"/>
      <c r="S49" s="247"/>
      <c r="T49" s="247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249"/>
      <c r="N50" s="249"/>
      <c r="O50" s="241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247"/>
      <c r="R50" s="247"/>
      <c r="S50" s="247"/>
      <c r="T50" s="247"/>
      <c r="U50" s="7"/>
      <c r="V50" s="49"/>
      <c r="W50" s="245"/>
      <c r="X50" s="247"/>
      <c r="Y50" s="247"/>
      <c r="Z50" s="247"/>
      <c r="AA50" s="247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249"/>
      <c r="N51" s="249"/>
      <c r="O51" s="241" t="s">
        <v>107</v>
      </c>
      <c r="P51" s="93">
        <v>3</v>
      </c>
      <c r="Q51" s="247"/>
      <c r="R51" s="247"/>
      <c r="S51" s="247"/>
      <c r="T51" s="247"/>
      <c r="U51" s="7"/>
      <c r="V51" s="246"/>
      <c r="W51" s="245"/>
      <c r="X51" s="247"/>
      <c r="Y51" s="247"/>
      <c r="Z51" s="247"/>
      <c r="AA51" s="247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0</v>
      </c>
      <c r="F52" s="56">
        <f t="shared" si="14"/>
        <v>1</v>
      </c>
      <c r="G52" s="91">
        <f t="shared" ref="G52:G59" si="15">C52-D52</f>
        <v>1</v>
      </c>
      <c r="O52" s="238"/>
      <c r="P52" s="238"/>
      <c r="Q52" s="247"/>
      <c r="R52" s="247"/>
      <c r="S52" s="247"/>
      <c r="T52" s="247"/>
      <c r="U52" s="7"/>
      <c r="V52" s="49"/>
      <c r="W52" s="245"/>
      <c r="X52" s="247"/>
      <c r="Y52" s="247"/>
      <c r="Z52" s="247"/>
      <c r="AA52" s="247"/>
      <c r="AB52" s="7"/>
    </row>
    <row r="53" spans="1:28" ht="12" customHeight="1">
      <c r="A53" s="85">
        <v>41</v>
      </c>
      <c r="B53" s="241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238" t="s">
        <v>109</v>
      </c>
      <c r="P53" s="11">
        <f>M74+N74+M75+M76+N75+N76+K39+P51</f>
        <v>141</v>
      </c>
      <c r="Q53" s="247"/>
      <c r="R53" s="247"/>
      <c r="S53" s="247"/>
      <c r="T53" s="247"/>
      <c r="U53" s="7"/>
      <c r="V53" s="246"/>
      <c r="W53" s="245"/>
      <c r="X53" s="247"/>
      <c r="Y53" s="247"/>
      <c r="Z53" s="247"/>
      <c r="AA53" s="247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55</v>
      </c>
      <c r="F54" s="58">
        <f t="shared" si="14"/>
        <v>0</v>
      </c>
      <c r="G54" s="92">
        <f>C54-D54</f>
        <v>0</v>
      </c>
      <c r="O54" s="245"/>
      <c r="P54" s="245"/>
      <c r="Q54" s="247"/>
      <c r="R54" s="247"/>
      <c r="S54" s="247"/>
      <c r="T54" s="247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241" t="s">
        <v>12</v>
      </c>
      <c r="C55" s="93">
        <v>9</v>
      </c>
      <c r="D55" s="93">
        <v>10</v>
      </c>
      <c r="E55" s="93">
        <v>8</v>
      </c>
      <c r="F55" s="22">
        <f t="shared" si="14"/>
        <v>2</v>
      </c>
      <c r="G55" s="90">
        <f t="shared" si="15"/>
        <v>-1</v>
      </c>
      <c r="O55" s="245"/>
      <c r="P55" s="245"/>
      <c r="Q55" s="247"/>
      <c r="R55" s="247"/>
      <c r="S55" s="247"/>
      <c r="T55" s="247"/>
      <c r="U55" s="7"/>
      <c r="V55" s="240"/>
      <c r="W55" s="240"/>
      <c r="X55" s="240"/>
      <c r="Y55" s="240"/>
      <c r="Z55" s="240"/>
      <c r="AA55" s="240"/>
      <c r="AB55" s="240"/>
    </row>
    <row r="56" spans="1:28" ht="12" customHeight="1">
      <c r="A56" s="55">
        <v>44</v>
      </c>
      <c r="B56" s="241" t="s">
        <v>13</v>
      </c>
      <c r="C56" s="93">
        <v>4</v>
      </c>
      <c r="D56" s="93">
        <v>4</v>
      </c>
      <c r="E56" s="93">
        <v>3</v>
      </c>
      <c r="F56" s="93">
        <f t="shared" si="14"/>
        <v>1</v>
      </c>
      <c r="G56" s="90">
        <f t="shared" si="15"/>
        <v>0</v>
      </c>
      <c r="O56" s="245"/>
      <c r="P56" s="245"/>
      <c r="Q56" s="247"/>
      <c r="R56" s="247"/>
      <c r="S56" s="247"/>
      <c r="T56" s="247"/>
      <c r="U56" s="7"/>
      <c r="V56" s="240"/>
      <c r="W56" s="240"/>
      <c r="X56" s="240"/>
      <c r="Y56" s="240"/>
      <c r="Z56" s="240"/>
      <c r="AA56" s="240"/>
      <c r="AB56" s="240"/>
    </row>
    <row r="57" spans="1:28" ht="12" customHeight="1">
      <c r="A57" s="124"/>
      <c r="B57" s="238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249"/>
      <c r="N57" s="249"/>
      <c r="O57" s="276"/>
      <c r="P57" s="276"/>
      <c r="Q57" s="276"/>
      <c r="R57" s="276"/>
      <c r="S57" s="276"/>
      <c r="T57" s="276"/>
      <c r="U57" s="276"/>
      <c r="V57" s="49"/>
      <c r="W57" s="245"/>
      <c r="X57" s="247"/>
      <c r="Y57" s="247"/>
      <c r="Z57" s="247"/>
      <c r="AA57" s="247"/>
      <c r="AB57" s="7"/>
    </row>
    <row r="58" spans="1:28" ht="12" customHeight="1">
      <c r="A58" s="85">
        <v>45</v>
      </c>
      <c r="B58" s="241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249"/>
      <c r="N58" s="249"/>
      <c r="O58" s="245"/>
      <c r="P58" s="245"/>
      <c r="Q58" s="247"/>
      <c r="R58" s="247"/>
      <c r="S58" s="247"/>
      <c r="T58" s="247"/>
      <c r="U58" s="7"/>
      <c r="V58" s="49"/>
      <c r="W58" s="245"/>
      <c r="X58" s="247"/>
      <c r="Y58" s="247"/>
      <c r="Z58" s="247"/>
      <c r="AA58" s="247"/>
      <c r="AB58" s="7"/>
    </row>
    <row r="59" spans="1:28" ht="12" customHeight="1">
      <c r="A59" s="55">
        <v>46</v>
      </c>
      <c r="B59" s="241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245"/>
      <c r="P59" s="246"/>
      <c r="Q59" s="247"/>
      <c r="R59" s="247"/>
      <c r="S59" s="247"/>
      <c r="T59" s="247"/>
      <c r="U59" s="7"/>
      <c r="V59" s="49"/>
      <c r="W59" s="245"/>
      <c r="X59" s="247"/>
      <c r="Y59" s="247"/>
      <c r="Z59" s="247"/>
      <c r="AA59" s="247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80</v>
      </c>
      <c r="E60" s="29">
        <f>SUM(E51:E59)</f>
        <v>76</v>
      </c>
      <c r="F60" s="29">
        <f>SUM(F51:F59)</f>
        <v>4</v>
      </c>
      <c r="G60" s="30">
        <f>SUM(G51:G59)</f>
        <v>-1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207</v>
      </c>
      <c r="K60" s="62"/>
      <c r="L60" s="303" t="s">
        <v>96</v>
      </c>
      <c r="M60" s="304"/>
      <c r="N60" s="100">
        <v>122</v>
      </c>
      <c r="O60" s="24"/>
      <c r="P60" s="246"/>
      <c r="Q60" s="247"/>
      <c r="R60" s="247"/>
      <c r="S60" s="247"/>
      <c r="T60" s="247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39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247"/>
      <c r="X61" s="247"/>
      <c r="Y61" s="247"/>
      <c r="Z61" s="247"/>
      <c r="AA61" s="247"/>
      <c r="AB61" s="7"/>
    </row>
    <row r="62" spans="1:28" ht="12" customHeight="1">
      <c r="A62" s="44">
        <v>47</v>
      </c>
      <c r="B62" s="238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246</v>
      </c>
      <c r="K62" s="247"/>
      <c r="L62" s="279" t="s">
        <v>95</v>
      </c>
      <c r="M62" s="299"/>
      <c r="N62" s="5">
        <f>SUM(N60:N61)</f>
        <v>271</v>
      </c>
      <c r="O62" s="245"/>
      <c r="P62" s="245"/>
      <c r="Q62" s="247"/>
      <c r="R62" s="247"/>
      <c r="S62" s="247"/>
      <c r="T62" s="247"/>
      <c r="U62" s="7"/>
      <c r="V62" s="24"/>
      <c r="W62" s="247"/>
      <c r="X62" s="247"/>
      <c r="Y62" s="247"/>
      <c r="Z62" s="247"/>
      <c r="AA62" s="247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247"/>
      <c r="J63" s="247"/>
      <c r="K63" s="247"/>
      <c r="L63" s="247"/>
      <c r="M63" s="247"/>
      <c r="N63" s="7"/>
      <c r="O63" s="245"/>
      <c r="P63" s="245"/>
      <c r="Q63" s="247"/>
      <c r="R63" s="247"/>
      <c r="S63" s="247"/>
      <c r="T63" s="247"/>
      <c r="U63" s="7"/>
      <c r="V63" s="24"/>
      <c r="W63" s="247"/>
      <c r="X63" s="247"/>
      <c r="Y63" s="247"/>
      <c r="Z63" s="247"/>
      <c r="AA63" s="247"/>
      <c r="AB63" s="7"/>
    </row>
    <row r="64" spans="1:28" ht="12" customHeight="1">
      <c r="A64" s="44">
        <v>49</v>
      </c>
      <c r="B64" s="241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247"/>
      <c r="J64" s="300" t="s">
        <v>35</v>
      </c>
      <c r="K64" s="300"/>
      <c r="L64" s="300"/>
      <c r="M64" s="300"/>
      <c r="N64" s="301"/>
      <c r="O64" s="245"/>
      <c r="P64" s="246"/>
      <c r="Q64" s="247"/>
      <c r="R64" s="247"/>
      <c r="S64" s="247"/>
      <c r="T64" s="247"/>
      <c r="U64" s="7"/>
      <c r="V64" s="24"/>
      <c r="W64" s="247"/>
      <c r="X64" s="247"/>
      <c r="Y64" s="247"/>
      <c r="Z64" s="247"/>
      <c r="AA64" s="247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54</v>
      </c>
      <c r="F65" s="58">
        <f t="shared" si="16"/>
        <v>2</v>
      </c>
      <c r="G65" s="58">
        <f>C65-D65</f>
        <v>-1</v>
      </c>
      <c r="H65" s="38"/>
      <c r="I65" s="245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245"/>
      <c r="P65" s="246"/>
      <c r="Q65" s="247"/>
      <c r="R65" s="247"/>
      <c r="S65" s="247"/>
      <c r="T65" s="247"/>
      <c r="U65" s="7"/>
      <c r="V65" s="24"/>
      <c r="W65" s="247"/>
      <c r="X65" s="247"/>
      <c r="Y65" s="247"/>
      <c r="Z65" s="247"/>
      <c r="AA65" s="247"/>
      <c r="AB65" s="7"/>
    </row>
    <row r="66" spans="1:28" ht="12" customHeight="1">
      <c r="A66" s="55">
        <v>51</v>
      </c>
      <c r="B66" s="241" t="s">
        <v>12</v>
      </c>
      <c r="C66" s="93">
        <v>9</v>
      </c>
      <c r="D66" s="93">
        <v>10</v>
      </c>
      <c r="E66" s="93">
        <v>8</v>
      </c>
      <c r="F66" s="22">
        <f t="shared" si="16"/>
        <v>2</v>
      </c>
      <c r="G66" s="22">
        <f>C66-D66</f>
        <v>-1</v>
      </c>
      <c r="H66" s="39"/>
      <c r="I66" s="246"/>
      <c r="J66" s="8">
        <f>C12+C29+C49+C60+C70+C80+J13+J18+J23+J28+J35+J40+C90+C100+C110</f>
        <v>536</v>
      </c>
      <c r="K66" s="8">
        <f>D12+D49+D60+D70+D80+K13+K18+K23+K28+K35+K40+D29+D90+D100+D110+D120</f>
        <v>271</v>
      </c>
      <c r="L66" s="8">
        <f>E12+E29+E49+E60+E70+E80+E90+L13+L18+L23+L28+L35+L40+E100+E110+E120</f>
        <v>246</v>
      </c>
      <c r="M66" s="8">
        <f>F12+F29+F49+F60+F70+F80+F90+M13+M18+M23+M28+M35+M40+F100+F110+F120</f>
        <v>25</v>
      </c>
      <c r="N66" s="104">
        <f>M66/K66</f>
        <v>9.2250922509225092E-2</v>
      </c>
      <c r="O66" s="245"/>
      <c r="P66" s="246"/>
      <c r="Q66" s="247"/>
      <c r="R66" s="247"/>
      <c r="S66" s="247"/>
      <c r="T66" s="247"/>
      <c r="U66" s="7"/>
      <c r="V66" s="24"/>
      <c r="W66" s="247"/>
      <c r="X66" s="247"/>
      <c r="Y66" s="247"/>
      <c r="Z66" s="247"/>
      <c r="AA66" s="247"/>
      <c r="AB66" s="7"/>
    </row>
    <row r="67" spans="1:28" ht="12" customHeight="1">
      <c r="A67" s="44">
        <v>52</v>
      </c>
      <c r="B67" s="241" t="s">
        <v>13</v>
      </c>
      <c r="C67" s="93">
        <v>4</v>
      </c>
      <c r="D67" s="93">
        <v>3</v>
      </c>
      <c r="E67" s="93">
        <v>2</v>
      </c>
      <c r="F67" s="22">
        <f t="shared" si="16"/>
        <v>1</v>
      </c>
      <c r="G67" s="22">
        <f>C67-D67</f>
        <v>1</v>
      </c>
      <c r="H67" s="246"/>
      <c r="I67" s="246"/>
      <c r="J67" s="101" t="s">
        <v>117</v>
      </c>
      <c r="K67" s="101"/>
      <c r="L67" s="101"/>
      <c r="M67" s="101"/>
      <c r="N67" s="102"/>
      <c r="O67" s="245"/>
      <c r="P67" s="246"/>
      <c r="Q67" s="247"/>
      <c r="R67" s="247"/>
      <c r="S67" s="247"/>
      <c r="T67" s="247"/>
      <c r="U67" s="7"/>
      <c r="V67" s="24"/>
      <c r="W67" s="247"/>
      <c r="X67" s="247"/>
      <c r="Y67" s="247"/>
      <c r="Z67" s="247"/>
      <c r="AA67" s="247"/>
      <c r="AB67" s="7"/>
    </row>
    <row r="68" spans="1:28" ht="12" customHeight="1">
      <c r="A68" s="44"/>
      <c r="B68" s="241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245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241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115</v>
      </c>
      <c r="O69" s="245"/>
      <c r="P69" s="245"/>
      <c r="Q69" s="247"/>
      <c r="R69" s="247"/>
      <c r="S69" s="247"/>
      <c r="T69" s="247"/>
      <c r="U69" s="7"/>
      <c r="V69" s="245"/>
      <c r="W69" s="247"/>
      <c r="X69" s="247"/>
      <c r="Y69" s="247"/>
      <c r="Z69" s="247"/>
      <c r="AA69" s="247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81</v>
      </c>
      <c r="E70" s="29">
        <f>SUM(E62:E69)</f>
        <v>76</v>
      </c>
      <c r="F70" s="29">
        <f>SUM(F62:F69)</f>
        <v>5</v>
      </c>
      <c r="G70" s="63">
        <f>SUM(G62:G69)</f>
        <v>-3</v>
      </c>
      <c r="H70" s="24"/>
      <c r="I70" s="247"/>
      <c r="J70" s="247"/>
      <c r="K70" s="294" t="s">
        <v>38</v>
      </c>
      <c r="L70" s="294"/>
      <c r="M70" s="294"/>
      <c r="N70" s="106">
        <f>L66/N69</f>
        <v>2.1391304347826088</v>
      </c>
      <c r="O70" s="245"/>
      <c r="P70" s="245"/>
      <c r="Q70" s="247"/>
      <c r="R70" s="247"/>
      <c r="S70" s="247"/>
      <c r="T70" s="247"/>
      <c r="U70" s="7"/>
      <c r="V70" s="245"/>
      <c r="W70" s="247"/>
      <c r="X70" s="247"/>
      <c r="Y70" s="247"/>
      <c r="Z70" s="247"/>
      <c r="AA70" s="247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245"/>
      <c r="J71" s="247"/>
      <c r="K71" s="247"/>
      <c r="L71" s="247"/>
      <c r="M71" s="247"/>
      <c r="N71" s="7"/>
      <c r="O71" s="245"/>
      <c r="P71" s="245"/>
      <c r="Q71" s="247"/>
      <c r="R71" s="247"/>
      <c r="S71" s="247"/>
      <c r="T71" s="247"/>
      <c r="U71" s="7"/>
      <c r="V71" s="245"/>
      <c r="W71" s="247"/>
      <c r="X71" s="247"/>
      <c r="Y71" s="247"/>
      <c r="Z71" s="247"/>
      <c r="AA71" s="247"/>
      <c r="AB71" s="7"/>
    </row>
    <row r="72" spans="1:28" ht="12" customHeight="1">
      <c r="A72" s="12">
        <v>54</v>
      </c>
      <c r="B72" s="238" t="s">
        <v>2</v>
      </c>
      <c r="C72" s="238">
        <v>1</v>
      </c>
      <c r="D72" s="238">
        <v>0</v>
      </c>
      <c r="E72" s="238">
        <v>0</v>
      </c>
      <c r="F72" s="238">
        <f>D72-E72</f>
        <v>0</v>
      </c>
      <c r="G72" s="238">
        <f>C72-E72</f>
        <v>1</v>
      </c>
      <c r="H72" s="245"/>
      <c r="I72" s="247"/>
      <c r="J72" s="247"/>
      <c r="K72" s="247"/>
      <c r="L72" s="247"/>
      <c r="M72" s="247"/>
      <c r="N72" s="7"/>
      <c r="O72" s="245"/>
      <c r="P72" s="246"/>
      <c r="Q72" s="247"/>
      <c r="R72" s="247"/>
      <c r="S72" s="247"/>
      <c r="T72" s="247"/>
      <c r="U72" s="7"/>
      <c r="V72" s="245"/>
      <c r="W72" s="247"/>
      <c r="X72" s="247"/>
      <c r="Y72" s="247"/>
      <c r="Z72" s="247"/>
      <c r="AA72" s="247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247"/>
      <c r="J73" s="247"/>
      <c r="K73" s="295"/>
      <c r="L73" s="296"/>
      <c r="M73" s="93" t="s">
        <v>19</v>
      </c>
      <c r="N73" s="5" t="s">
        <v>20</v>
      </c>
      <c r="O73" s="245"/>
      <c r="P73" s="246"/>
      <c r="Q73" s="247"/>
      <c r="R73" s="247"/>
      <c r="S73" s="247"/>
      <c r="T73" s="247"/>
      <c r="U73" s="7"/>
      <c r="V73" s="245"/>
      <c r="W73" s="247"/>
      <c r="X73" s="247"/>
      <c r="Y73" s="247"/>
      <c r="Z73" s="247"/>
      <c r="AA73" s="247"/>
      <c r="AB73" s="7"/>
    </row>
    <row r="74" spans="1:28" ht="12" customHeight="1">
      <c r="A74" s="12">
        <v>56</v>
      </c>
      <c r="B74" s="241" t="s">
        <v>46</v>
      </c>
      <c r="C74" s="93">
        <v>1</v>
      </c>
      <c r="D74" s="93">
        <v>0</v>
      </c>
      <c r="E74" s="93">
        <v>0</v>
      </c>
      <c r="F74" s="238">
        <f>D74-E74</f>
        <v>0</v>
      </c>
      <c r="G74" s="238">
        <f>C74-E74</f>
        <v>1</v>
      </c>
      <c r="H74" s="24"/>
      <c r="I74" s="247"/>
      <c r="J74" s="247"/>
      <c r="K74" s="279" t="s">
        <v>40</v>
      </c>
      <c r="L74" s="280"/>
      <c r="M74" s="5">
        <f>E54+E65+E75+E85+E95+E105+E115</f>
        <v>109</v>
      </c>
      <c r="N74" s="5">
        <f>F54+F65+F75+F85+F95+F105+F115</f>
        <v>2</v>
      </c>
      <c r="O74" s="276"/>
      <c r="P74" s="276"/>
      <c r="Q74" s="276"/>
      <c r="R74" s="276"/>
      <c r="S74" s="276"/>
      <c r="T74" s="276"/>
      <c r="U74" s="276"/>
      <c r="V74" s="245"/>
      <c r="W74" s="247"/>
      <c r="X74" s="247"/>
      <c r="Y74" s="247"/>
      <c r="Z74" s="247"/>
      <c r="AA74" s="247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246"/>
      <c r="J75" s="246"/>
      <c r="K75" s="279" t="s">
        <v>51</v>
      </c>
      <c r="L75" s="280"/>
      <c r="M75" s="5">
        <f t="shared" ref="M75:N76" si="21">E55+E66+E76+E86+E96+E106+E116</f>
        <v>16</v>
      </c>
      <c r="N75" s="5">
        <f t="shared" si="21"/>
        <v>4</v>
      </c>
      <c r="O75" s="24"/>
      <c r="P75" s="245"/>
      <c r="Q75" s="247"/>
      <c r="R75" s="247"/>
      <c r="S75" s="247"/>
      <c r="T75" s="247"/>
      <c r="U75" s="7"/>
      <c r="V75" s="245"/>
      <c r="W75" s="247"/>
      <c r="X75" s="247"/>
      <c r="Y75" s="247"/>
      <c r="Z75" s="247"/>
      <c r="AA75" s="247"/>
      <c r="AB75" s="7"/>
    </row>
    <row r="76" spans="1:28" ht="12" customHeight="1">
      <c r="A76" s="12">
        <v>58</v>
      </c>
      <c r="B76" s="241" t="s">
        <v>12</v>
      </c>
      <c r="C76" s="93">
        <v>8</v>
      </c>
      <c r="D76" s="93">
        <v>0</v>
      </c>
      <c r="E76" s="93">
        <v>0</v>
      </c>
      <c r="F76" s="238">
        <f>D76-E76</f>
        <v>0</v>
      </c>
      <c r="G76" s="238">
        <f>C76-E76</f>
        <v>8</v>
      </c>
      <c r="H76" s="49"/>
      <c r="I76" s="246"/>
      <c r="J76" s="246"/>
      <c r="K76" s="279" t="s">
        <v>52</v>
      </c>
      <c r="L76" s="280"/>
      <c r="M76" s="5">
        <f t="shared" si="21"/>
        <v>5</v>
      </c>
      <c r="N76" s="5">
        <f t="shared" si="21"/>
        <v>2</v>
      </c>
      <c r="O76" s="24"/>
      <c r="P76" s="245"/>
      <c r="Q76" s="247"/>
      <c r="R76" s="247"/>
      <c r="S76" s="247"/>
      <c r="T76" s="247"/>
      <c r="U76" s="7"/>
      <c r="V76" s="245"/>
      <c r="W76" s="247"/>
      <c r="X76" s="247"/>
      <c r="Y76" s="247"/>
      <c r="Z76" s="247"/>
      <c r="AA76" s="247"/>
      <c r="AB76" s="7"/>
    </row>
    <row r="77" spans="1:28" ht="12" customHeight="1">
      <c r="A77" s="55">
        <v>59</v>
      </c>
      <c r="B77" s="241" t="s">
        <v>13</v>
      </c>
      <c r="C77" s="93">
        <v>4</v>
      </c>
      <c r="D77" s="93">
        <v>0</v>
      </c>
      <c r="E77" s="93">
        <v>0</v>
      </c>
      <c r="F77" s="238">
        <f>D77-E77</f>
        <v>0</v>
      </c>
      <c r="G77" s="238">
        <f>C77-D77</f>
        <v>4</v>
      </c>
      <c r="H77" s="3"/>
      <c r="I77" s="23"/>
      <c r="J77" s="3"/>
      <c r="K77" s="281" t="s">
        <v>90</v>
      </c>
      <c r="L77" s="282"/>
      <c r="M77" s="238">
        <f>E58+E69+E78+E89+E99+E109+E119</f>
        <v>12</v>
      </c>
      <c r="N77" s="238">
        <f>F69+F58+F78+F89+F99+F109+F119</f>
        <v>0</v>
      </c>
      <c r="O77" s="24"/>
      <c r="P77" s="245"/>
      <c r="Q77" s="247"/>
      <c r="R77" s="247"/>
      <c r="S77" s="247"/>
      <c r="T77" s="247"/>
      <c r="U77" s="7"/>
      <c r="V77" s="245"/>
      <c r="W77" s="247"/>
      <c r="X77" s="247"/>
      <c r="Y77" s="247"/>
      <c r="Z77" s="247"/>
      <c r="AA77" s="247"/>
      <c r="AB77" s="7"/>
    </row>
    <row r="78" spans="1:28" ht="12" customHeight="1">
      <c r="A78" s="12">
        <v>60</v>
      </c>
      <c r="B78" s="241" t="s">
        <v>49</v>
      </c>
      <c r="C78" s="93">
        <v>4</v>
      </c>
      <c r="D78" s="93">
        <v>0</v>
      </c>
      <c r="E78" s="93">
        <v>0</v>
      </c>
      <c r="F78" s="238">
        <f>D78-E78</f>
        <v>0</v>
      </c>
      <c r="G78" s="238">
        <f>C78-D78</f>
        <v>4</v>
      </c>
      <c r="H78" s="3"/>
      <c r="I78" s="23"/>
      <c r="J78" s="3"/>
      <c r="K78" s="98"/>
      <c r="L78" s="98"/>
      <c r="M78" s="245"/>
      <c r="N78" s="245"/>
      <c r="O78" s="24"/>
      <c r="P78" s="245"/>
      <c r="Q78" s="247"/>
      <c r="R78" s="247"/>
      <c r="S78" s="247"/>
      <c r="T78" s="247"/>
      <c r="U78" s="7"/>
      <c r="V78" s="245"/>
      <c r="W78" s="247"/>
      <c r="X78" s="247"/>
      <c r="Y78" s="247"/>
      <c r="Z78" s="247"/>
      <c r="AA78" s="247"/>
      <c r="AB78" s="7"/>
    </row>
    <row r="79" spans="1:28" ht="12" customHeight="1">
      <c r="A79" s="12">
        <v>61</v>
      </c>
      <c r="B79" s="241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245"/>
      <c r="I79" s="245"/>
      <c r="J79" s="247"/>
      <c r="K79" s="247"/>
      <c r="L79" s="247"/>
      <c r="M79" s="247"/>
      <c r="N79" s="7"/>
      <c r="O79" s="24"/>
      <c r="P79" s="246"/>
      <c r="Q79" s="247"/>
      <c r="R79" s="247"/>
      <c r="S79" s="247"/>
      <c r="T79" s="247"/>
      <c r="U79" s="7"/>
      <c r="V79" s="245"/>
      <c r="W79" s="247"/>
      <c r="X79" s="247"/>
      <c r="Y79" s="247"/>
      <c r="Z79" s="247"/>
      <c r="AA79" s="247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245"/>
      <c r="I80" s="245"/>
      <c r="J80" s="247"/>
      <c r="K80" s="285" t="s">
        <v>108</v>
      </c>
      <c r="L80" s="286"/>
      <c r="M80" s="287"/>
      <c r="N80" s="291">
        <f>L66/N69</f>
        <v>2.1391304347826088</v>
      </c>
      <c r="O80" s="245"/>
      <c r="P80" s="246"/>
      <c r="Q80" s="245"/>
      <c r="R80" s="245"/>
      <c r="S80" s="245"/>
      <c r="T80" s="245"/>
      <c r="U80" s="245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245"/>
      <c r="I81" s="245"/>
      <c r="J81" s="247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238" t="s">
        <v>2</v>
      </c>
      <c r="C82" s="238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245"/>
      <c r="I82" s="245"/>
      <c r="J82" s="247"/>
      <c r="K82" s="247"/>
      <c r="L82" s="247"/>
      <c r="M82" s="247"/>
      <c r="N82" s="7"/>
      <c r="O82" s="24"/>
      <c r="P82" s="245"/>
      <c r="Q82" s="247"/>
      <c r="R82" s="247"/>
      <c r="S82" s="247"/>
      <c r="T82" s="247"/>
      <c r="U82" s="7"/>
      <c r="V82" s="24"/>
      <c r="W82" s="247"/>
      <c r="X82" s="247"/>
      <c r="Y82" s="247"/>
      <c r="Z82" s="247"/>
      <c r="AA82" s="247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245"/>
      <c r="I83" s="245"/>
      <c r="J83" s="247"/>
      <c r="K83" s="245"/>
      <c r="L83" s="245"/>
      <c r="M83" s="245"/>
      <c r="N83" s="245"/>
      <c r="O83" s="24"/>
      <c r="P83" s="246"/>
      <c r="Q83" s="247"/>
      <c r="R83" s="247"/>
      <c r="S83" s="247"/>
      <c r="T83" s="247"/>
      <c r="U83" s="7"/>
      <c r="V83" s="24"/>
      <c r="W83" s="245"/>
      <c r="X83" s="247"/>
      <c r="Y83" s="247"/>
      <c r="Z83" s="247"/>
      <c r="AA83" s="247"/>
      <c r="AB83" s="7"/>
    </row>
    <row r="84" spans="1:28" ht="12" customHeight="1">
      <c r="A84" s="15">
        <v>64</v>
      </c>
      <c r="B84" s="241" t="s">
        <v>46</v>
      </c>
      <c r="C84" s="93">
        <v>1</v>
      </c>
      <c r="D84" s="238">
        <v>0</v>
      </c>
      <c r="E84" s="238">
        <v>0</v>
      </c>
      <c r="F84" s="58">
        <f t="shared" si="24"/>
        <v>0</v>
      </c>
      <c r="G84" s="5">
        <v>0</v>
      </c>
      <c r="H84" s="245"/>
      <c r="I84" s="245"/>
      <c r="J84" s="247"/>
      <c r="K84" s="245"/>
      <c r="L84" s="245"/>
      <c r="M84" s="245"/>
      <c r="N84" s="245"/>
      <c r="O84" s="245"/>
      <c r="P84" s="246"/>
      <c r="Q84" s="245"/>
      <c r="R84" s="245"/>
      <c r="S84" s="245"/>
      <c r="T84" s="245"/>
      <c r="U84" s="245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245"/>
      <c r="I85" s="245"/>
      <c r="J85" s="247"/>
      <c r="K85" s="245"/>
      <c r="L85" s="245"/>
      <c r="M85" s="245"/>
      <c r="N85" s="245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241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245"/>
      <c r="I86" s="245"/>
      <c r="J86" s="247"/>
      <c r="K86" s="247"/>
      <c r="L86" s="247"/>
      <c r="M86" s="247"/>
      <c r="N86" s="7"/>
      <c r="O86" s="240"/>
      <c r="P86" s="240"/>
      <c r="Q86" s="240"/>
      <c r="R86" s="240"/>
      <c r="S86" s="240"/>
      <c r="T86" s="240"/>
      <c r="U86" s="240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241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245"/>
      <c r="I87" s="245"/>
      <c r="J87" s="247"/>
      <c r="K87" s="247"/>
      <c r="L87" s="247"/>
      <c r="M87" s="247"/>
      <c r="N87" s="7"/>
      <c r="O87" s="240"/>
      <c r="P87" s="240"/>
      <c r="Q87" s="240"/>
      <c r="R87" s="240"/>
      <c r="S87" s="240"/>
      <c r="T87" s="240"/>
      <c r="U87" s="240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241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240"/>
      <c r="P88" s="240"/>
      <c r="Q88" s="240"/>
      <c r="R88" s="240"/>
      <c r="S88" s="240"/>
      <c r="T88" s="240"/>
      <c r="U88" s="240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241" t="s">
        <v>49</v>
      </c>
      <c r="C89" s="93">
        <v>4</v>
      </c>
      <c r="D89" s="238">
        <v>0</v>
      </c>
      <c r="E89" s="238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245"/>
      <c r="Q89" s="247"/>
      <c r="R89" s="247"/>
      <c r="S89" s="247"/>
      <c r="T89" s="247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246"/>
      <c r="Q90" s="247"/>
      <c r="R90" s="247"/>
      <c r="S90" s="247"/>
      <c r="T90" s="247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245"/>
      <c r="P91" s="246"/>
      <c r="Q91" s="245"/>
      <c r="R91" s="245"/>
      <c r="S91" s="245"/>
      <c r="T91" s="245"/>
      <c r="U91" s="245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238" t="s">
        <v>2</v>
      </c>
      <c r="C92" s="238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246"/>
      <c r="I92" s="246"/>
      <c r="J92" s="246"/>
      <c r="K92" s="246"/>
      <c r="L92" s="246"/>
      <c r="M92" s="246"/>
      <c r="N92" s="49"/>
      <c r="O92" s="245"/>
      <c r="P92" s="246"/>
      <c r="Q92" s="245"/>
      <c r="R92" s="245"/>
      <c r="S92" s="245"/>
      <c r="T92" s="245"/>
      <c r="U92" s="245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246"/>
      <c r="I93" s="246"/>
      <c r="J93" s="246"/>
      <c r="K93" s="246"/>
      <c r="L93" s="246"/>
      <c r="M93" s="246"/>
      <c r="N93" s="49"/>
      <c r="O93" s="245"/>
      <c r="P93" s="246"/>
      <c r="Q93" s="245"/>
      <c r="R93" s="245"/>
      <c r="S93" s="245"/>
      <c r="T93" s="245"/>
      <c r="U93" s="245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241" t="s">
        <v>46</v>
      </c>
      <c r="C94" s="93">
        <v>1</v>
      </c>
      <c r="D94" s="238">
        <v>0</v>
      </c>
      <c r="E94" s="238">
        <v>0</v>
      </c>
      <c r="F94" s="58">
        <f>D94-E94</f>
        <v>0</v>
      </c>
      <c r="G94" s="5">
        <v>0</v>
      </c>
      <c r="H94" s="246"/>
      <c r="I94" s="246"/>
      <c r="J94" s="246"/>
      <c r="K94" s="246"/>
      <c r="L94" s="246"/>
      <c r="M94" s="246"/>
      <c r="N94" s="49"/>
      <c r="O94" s="245"/>
      <c r="P94" s="246"/>
      <c r="Q94" s="245"/>
      <c r="R94" s="245"/>
      <c r="S94" s="245"/>
      <c r="T94" s="245"/>
      <c r="U94" s="245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246"/>
      <c r="I95" s="246"/>
      <c r="J95" s="246"/>
      <c r="K95" s="246"/>
      <c r="L95" s="246"/>
      <c r="M95" s="246"/>
      <c r="N95" s="49"/>
      <c r="O95" s="245"/>
      <c r="P95" s="246"/>
      <c r="Q95" s="245"/>
      <c r="R95" s="245"/>
      <c r="S95" s="245"/>
      <c r="T95" s="245"/>
      <c r="U95" s="245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241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246"/>
      <c r="I96" s="246"/>
      <c r="J96" s="246"/>
      <c r="K96" s="246"/>
      <c r="L96" s="246"/>
      <c r="M96" s="246"/>
      <c r="N96" s="49"/>
      <c r="O96" s="245"/>
      <c r="P96" s="246"/>
      <c r="Q96" s="245"/>
      <c r="R96" s="245"/>
      <c r="S96" s="245"/>
      <c r="T96" s="245"/>
      <c r="U96" s="245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241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246"/>
      <c r="I97" s="246"/>
      <c r="J97" s="246"/>
      <c r="K97" s="246"/>
      <c r="L97" s="246"/>
      <c r="M97" s="246"/>
      <c r="N97" s="49"/>
      <c r="O97" s="245"/>
      <c r="P97" s="246"/>
      <c r="Q97" s="245"/>
      <c r="R97" s="245"/>
      <c r="S97" s="245"/>
      <c r="T97" s="245"/>
      <c r="U97" s="245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241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246"/>
      <c r="I98" s="246"/>
      <c r="J98" s="246"/>
      <c r="K98" s="246"/>
      <c r="L98" s="246"/>
      <c r="M98" s="246"/>
      <c r="N98" s="49"/>
      <c r="O98" s="245"/>
      <c r="P98" s="246"/>
      <c r="Q98" s="245"/>
      <c r="R98" s="245"/>
      <c r="S98" s="245"/>
      <c r="T98" s="245"/>
      <c r="U98" s="245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241" t="s">
        <v>49</v>
      </c>
      <c r="C99" s="93">
        <v>4</v>
      </c>
      <c r="D99" s="238">
        <v>0</v>
      </c>
      <c r="E99" s="238">
        <v>0</v>
      </c>
      <c r="F99" s="93">
        <f>D99-E99</f>
        <v>0</v>
      </c>
      <c r="G99" s="5">
        <f>C99-D99</f>
        <v>4</v>
      </c>
      <c r="H99" s="246"/>
      <c r="I99" s="246"/>
      <c r="J99" s="246"/>
      <c r="K99" s="246"/>
      <c r="L99" s="246"/>
      <c r="M99" s="246"/>
      <c r="N99" s="49"/>
      <c r="O99" s="245"/>
      <c r="P99" s="246"/>
      <c r="Q99" s="245"/>
      <c r="R99" s="245"/>
      <c r="S99" s="245"/>
      <c r="T99" s="245"/>
      <c r="U99" s="245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246"/>
      <c r="Q100" s="247"/>
      <c r="R100" s="247"/>
      <c r="S100" s="247"/>
      <c r="T100" s="247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245"/>
      <c r="P101" s="246"/>
      <c r="Q101" s="245"/>
      <c r="R101" s="245"/>
      <c r="S101" s="245"/>
      <c r="T101" s="245"/>
      <c r="U101" s="245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238" t="s">
        <v>2</v>
      </c>
      <c r="C102" s="238"/>
      <c r="D102" s="93"/>
      <c r="E102" s="93"/>
      <c r="F102" s="58"/>
      <c r="G102" s="5"/>
      <c r="H102" s="246"/>
      <c r="I102" s="246"/>
      <c r="J102" s="246"/>
      <c r="K102" s="246"/>
      <c r="L102" s="246"/>
      <c r="M102" s="246"/>
      <c r="N102" s="49"/>
      <c r="O102" s="245"/>
      <c r="P102" s="246"/>
      <c r="Q102" s="245"/>
      <c r="R102" s="245"/>
      <c r="S102" s="245"/>
      <c r="T102" s="245"/>
      <c r="U102" s="245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246"/>
      <c r="I103" s="246"/>
      <c r="J103" s="246"/>
      <c r="K103" s="246"/>
      <c r="L103" s="246"/>
      <c r="M103" s="246"/>
      <c r="N103" s="49"/>
      <c r="O103" s="245"/>
      <c r="P103" s="246"/>
      <c r="Q103" s="245"/>
      <c r="R103" s="245"/>
      <c r="S103" s="245"/>
      <c r="T103" s="245"/>
      <c r="U103" s="245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241" t="s">
        <v>46</v>
      </c>
      <c r="C104" s="93"/>
      <c r="D104" s="238"/>
      <c r="E104" s="238"/>
      <c r="F104" s="58"/>
      <c r="G104" s="5"/>
      <c r="H104" s="246"/>
      <c r="I104" s="246"/>
      <c r="J104" s="246"/>
      <c r="K104" s="246"/>
      <c r="L104" s="246"/>
      <c r="M104" s="246"/>
      <c r="N104" s="49"/>
      <c r="O104" s="245"/>
      <c r="P104" s="246"/>
      <c r="Q104" s="245"/>
      <c r="R104" s="245"/>
      <c r="S104" s="245"/>
      <c r="T104" s="245"/>
      <c r="U104" s="245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246"/>
      <c r="I105" s="246"/>
      <c r="J105" s="246"/>
      <c r="K105" s="246"/>
      <c r="L105" s="246"/>
      <c r="M105" s="246"/>
      <c r="N105" s="49"/>
      <c r="O105" s="245"/>
      <c r="P105" s="246"/>
      <c r="Q105" s="245"/>
      <c r="R105" s="245"/>
      <c r="S105" s="245"/>
      <c r="T105" s="245"/>
      <c r="U105" s="245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241" t="s">
        <v>12</v>
      </c>
      <c r="C106" s="93"/>
      <c r="D106" s="19"/>
      <c r="E106" s="19"/>
      <c r="F106" s="93"/>
      <c r="G106" s="5"/>
      <c r="H106" s="246"/>
      <c r="I106" s="246"/>
      <c r="J106" s="246"/>
      <c r="K106" s="246"/>
      <c r="L106" s="246"/>
      <c r="M106" s="246"/>
      <c r="N106" s="49"/>
      <c r="O106" s="245"/>
      <c r="P106" s="246"/>
      <c r="Q106" s="245"/>
      <c r="R106" s="245"/>
      <c r="S106" s="245"/>
      <c r="T106" s="245"/>
      <c r="U106" s="245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241" t="s">
        <v>13</v>
      </c>
      <c r="C107" s="93"/>
      <c r="D107" s="19"/>
      <c r="E107" s="19"/>
      <c r="F107" s="93"/>
      <c r="G107" s="5"/>
      <c r="H107" s="246"/>
      <c r="I107" s="246"/>
      <c r="J107" s="246"/>
      <c r="K107" s="246"/>
      <c r="L107" s="246"/>
      <c r="M107" s="246"/>
      <c r="N107" s="49"/>
      <c r="O107" s="245"/>
      <c r="P107" s="246"/>
      <c r="Q107" s="245"/>
      <c r="R107" s="245"/>
      <c r="S107" s="245"/>
      <c r="T107" s="245"/>
      <c r="U107" s="245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241" t="s">
        <v>72</v>
      </c>
      <c r="C108" s="93"/>
      <c r="D108" s="93"/>
      <c r="E108" s="93"/>
      <c r="F108" s="93"/>
      <c r="G108" s="90"/>
      <c r="H108" s="246"/>
      <c r="I108" s="246"/>
      <c r="J108" s="246"/>
      <c r="K108" s="246"/>
      <c r="L108" s="246"/>
      <c r="M108" s="246"/>
      <c r="N108" s="49"/>
      <c r="O108" s="245"/>
      <c r="P108" s="246"/>
      <c r="Q108" s="245"/>
      <c r="R108" s="245"/>
      <c r="S108" s="245"/>
      <c r="T108" s="245"/>
      <c r="U108" s="245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241" t="s">
        <v>49</v>
      </c>
      <c r="C109" s="93"/>
      <c r="D109" s="238"/>
      <c r="E109" s="238"/>
      <c r="F109" s="93"/>
      <c r="G109" s="5"/>
      <c r="H109" s="246"/>
      <c r="I109" s="246"/>
      <c r="J109" s="246"/>
      <c r="K109" s="246"/>
      <c r="L109" s="246"/>
      <c r="M109" s="246"/>
      <c r="N109" s="49"/>
      <c r="O109" s="245"/>
      <c r="P109" s="246"/>
      <c r="Q109" s="245"/>
      <c r="R109" s="245"/>
      <c r="S109" s="245"/>
      <c r="T109" s="245"/>
      <c r="U109" s="245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246"/>
      <c r="Q110" s="247"/>
      <c r="R110" s="247"/>
      <c r="S110" s="247"/>
      <c r="T110" s="247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245"/>
      <c r="P111" s="246"/>
      <c r="Q111" s="245"/>
      <c r="R111" s="245"/>
      <c r="S111" s="245"/>
      <c r="T111" s="245"/>
      <c r="U111" s="245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238" t="s">
        <v>2</v>
      </c>
      <c r="C112" s="238"/>
      <c r="D112" s="93"/>
      <c r="E112" s="93"/>
      <c r="F112" s="58"/>
      <c r="G112" s="5"/>
      <c r="H112" s="246"/>
      <c r="I112" s="246"/>
      <c r="J112" s="246"/>
      <c r="K112" s="246"/>
      <c r="L112" s="246"/>
      <c r="M112" s="246"/>
      <c r="N112" s="49"/>
      <c r="O112" s="245"/>
      <c r="P112" s="246"/>
      <c r="Q112" s="245"/>
      <c r="R112" s="245"/>
      <c r="S112" s="245"/>
      <c r="T112" s="245"/>
      <c r="U112" s="245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246"/>
      <c r="I113" s="246"/>
      <c r="J113" s="246"/>
      <c r="K113" s="246"/>
      <c r="L113" s="246"/>
      <c r="M113" s="246"/>
      <c r="N113" s="49"/>
      <c r="O113" s="245"/>
      <c r="P113" s="246"/>
      <c r="Q113" s="245"/>
      <c r="R113" s="245"/>
      <c r="S113" s="245"/>
      <c r="T113" s="245"/>
      <c r="U113" s="245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241" t="s">
        <v>46</v>
      </c>
      <c r="C114" s="93"/>
      <c r="D114" s="238"/>
      <c r="E114" s="238"/>
      <c r="F114" s="58"/>
      <c r="G114" s="5"/>
      <c r="H114" s="246"/>
      <c r="I114" s="246"/>
      <c r="J114" s="246"/>
      <c r="K114" s="246"/>
      <c r="L114" s="246"/>
      <c r="M114" s="246"/>
      <c r="N114" s="49"/>
      <c r="O114" s="245"/>
      <c r="P114" s="246"/>
      <c r="Q114" s="245"/>
      <c r="R114" s="245"/>
      <c r="S114" s="245"/>
      <c r="T114" s="245"/>
      <c r="U114" s="245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246"/>
      <c r="I115" s="246"/>
      <c r="J115" s="246"/>
      <c r="K115" s="246"/>
      <c r="L115" s="246"/>
      <c r="M115" s="246"/>
      <c r="N115" s="49"/>
      <c r="O115" s="245"/>
      <c r="P115" s="246"/>
      <c r="Q115" s="245"/>
      <c r="R115" s="245"/>
      <c r="S115" s="245"/>
      <c r="T115" s="245"/>
      <c r="U115" s="245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241" t="s">
        <v>12</v>
      </c>
      <c r="C116" s="93"/>
      <c r="D116" s="19"/>
      <c r="E116" s="19"/>
      <c r="F116" s="93"/>
      <c r="G116" s="5"/>
      <c r="H116" s="246"/>
      <c r="I116" s="246"/>
      <c r="J116" s="246"/>
      <c r="K116" s="246"/>
      <c r="L116" s="246"/>
      <c r="M116" s="246"/>
      <c r="N116" s="49"/>
      <c r="O116" s="245"/>
      <c r="P116" s="246"/>
      <c r="Q116" s="245"/>
      <c r="R116" s="245"/>
      <c r="S116" s="245"/>
      <c r="T116" s="245"/>
      <c r="U116" s="245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241" t="s">
        <v>13</v>
      </c>
      <c r="C117" s="93"/>
      <c r="D117" s="19"/>
      <c r="E117" s="19"/>
      <c r="F117" s="93"/>
      <c r="G117" s="5"/>
      <c r="H117" s="246"/>
      <c r="I117" s="246"/>
      <c r="J117" s="246"/>
      <c r="K117" s="246"/>
      <c r="L117" s="246"/>
      <c r="M117" s="246"/>
      <c r="N117" s="49"/>
      <c r="O117" s="245"/>
      <c r="P117" s="246"/>
      <c r="Q117" s="245"/>
      <c r="R117" s="245"/>
      <c r="S117" s="245"/>
      <c r="T117" s="245"/>
      <c r="U117" s="245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241" t="s">
        <v>72</v>
      </c>
      <c r="C118" s="93"/>
      <c r="D118" s="93"/>
      <c r="E118" s="93"/>
      <c r="F118" s="93"/>
      <c r="G118" s="90"/>
      <c r="H118" s="246"/>
      <c r="I118" s="246"/>
      <c r="J118" s="246"/>
      <c r="K118" s="246"/>
      <c r="L118" s="246"/>
      <c r="M118" s="246"/>
      <c r="N118" s="49"/>
      <c r="O118" s="245"/>
      <c r="P118" s="246"/>
      <c r="Q118" s="245"/>
      <c r="R118" s="245"/>
      <c r="S118" s="245"/>
      <c r="T118" s="245"/>
      <c r="U118" s="245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241" t="s">
        <v>49</v>
      </c>
      <c r="C119" s="93"/>
      <c r="D119" s="238"/>
      <c r="E119" s="238"/>
      <c r="F119" s="93"/>
      <c r="G119" s="5"/>
      <c r="H119" s="246"/>
      <c r="I119" s="246"/>
      <c r="J119" s="246"/>
      <c r="K119" s="246"/>
      <c r="L119" s="246"/>
      <c r="M119" s="246"/>
      <c r="N119" s="49"/>
      <c r="O119" s="245"/>
      <c r="P119" s="246"/>
      <c r="Q119" s="245"/>
      <c r="R119" s="245"/>
      <c r="S119" s="245"/>
      <c r="T119" s="245"/>
      <c r="U119" s="245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246"/>
      <c r="J120" s="246"/>
      <c r="K120" s="247"/>
      <c r="L120" s="247"/>
      <c r="M120" s="247"/>
      <c r="N120" s="7"/>
      <c r="O120" s="50"/>
      <c r="P120" s="242"/>
      <c r="Q120" s="242"/>
      <c r="R120" s="242"/>
      <c r="S120" s="242"/>
      <c r="T120" s="242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244"/>
      <c r="K121" s="244"/>
      <c r="L121" s="244"/>
      <c r="M121" s="244"/>
      <c r="N121" s="244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245"/>
      <c r="Q122" s="246"/>
      <c r="R122" s="246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245"/>
      <c r="J123" s="247"/>
      <c r="K123" s="247"/>
      <c r="L123" s="247"/>
      <c r="M123" s="247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245"/>
      <c r="B124" s="245"/>
      <c r="C124" s="247"/>
      <c r="D124" s="247"/>
      <c r="E124" s="247"/>
      <c r="F124" s="247"/>
      <c r="G124" s="7"/>
      <c r="H124" s="261"/>
      <c r="I124" s="261"/>
      <c r="J124" s="243"/>
      <c r="K124" s="243"/>
      <c r="L124" s="243"/>
      <c r="M124" s="243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245"/>
      <c r="B125" s="245"/>
      <c r="C125" s="247"/>
      <c r="D125" s="247"/>
      <c r="E125" s="247"/>
      <c r="F125" s="247"/>
      <c r="G125" s="7"/>
      <c r="H125" s="76"/>
      <c r="I125" s="76"/>
      <c r="J125" s="76"/>
      <c r="K125" s="76"/>
      <c r="L125" s="76"/>
      <c r="M125" s="76"/>
      <c r="N125" s="76"/>
      <c r="O125" s="18"/>
      <c r="P125" s="245"/>
      <c r="Q125" s="245"/>
      <c r="R125" s="246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245"/>
      <c r="B126" s="245"/>
      <c r="C126" s="247"/>
      <c r="D126" s="247"/>
      <c r="E126" s="247"/>
      <c r="F126" s="247"/>
      <c r="G126" s="7"/>
      <c r="H126" s="49"/>
      <c r="I126" s="246"/>
      <c r="J126" s="246"/>
      <c r="K126" s="247"/>
      <c r="L126" s="247"/>
      <c r="M126" s="247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245"/>
      <c r="B127" s="245"/>
      <c r="C127" s="246"/>
      <c r="D127" s="247"/>
      <c r="E127" s="247"/>
      <c r="F127" s="247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250" customFormat="1" ht="10.7" customHeight="1">
      <c r="A128" s="245"/>
      <c r="B128" s="247"/>
      <c r="C128" s="247"/>
      <c r="D128" s="247"/>
      <c r="E128" s="247"/>
      <c r="F128" s="247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246"/>
      <c r="J129" s="247"/>
      <c r="K129" s="247"/>
      <c r="L129" s="247"/>
      <c r="M129" s="247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246"/>
      <c r="I130" s="246"/>
      <c r="J130" s="247"/>
      <c r="K130" s="247"/>
      <c r="L130" s="247"/>
      <c r="M130" s="247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245"/>
      <c r="B131" s="245"/>
      <c r="C131" s="247"/>
      <c r="D131" s="247"/>
      <c r="E131" s="247"/>
      <c r="F131" s="247"/>
      <c r="G131" s="7"/>
      <c r="H131" s="49"/>
      <c r="I131" s="245"/>
      <c r="J131" s="247"/>
      <c r="K131" s="247"/>
      <c r="L131" s="247"/>
      <c r="M131" s="247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246"/>
      <c r="C132" s="247"/>
      <c r="D132" s="247"/>
      <c r="E132" s="247"/>
      <c r="F132" s="247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245"/>
      <c r="B133" s="245"/>
      <c r="C133" s="247"/>
      <c r="D133" s="247"/>
      <c r="E133" s="247"/>
      <c r="F133" s="247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245"/>
      <c r="C134" s="247"/>
      <c r="D134" s="247"/>
      <c r="E134" s="247"/>
      <c r="F134" s="247"/>
      <c r="G134" s="7"/>
      <c r="H134" s="49"/>
      <c r="I134" s="245"/>
      <c r="J134" s="247"/>
      <c r="K134" s="247"/>
      <c r="L134" s="247"/>
      <c r="M134" s="247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245"/>
      <c r="B135" s="245"/>
      <c r="C135" s="247"/>
      <c r="D135" s="247"/>
      <c r="E135" s="247"/>
      <c r="F135" s="247"/>
      <c r="G135" s="7"/>
      <c r="H135" s="246"/>
      <c r="I135" s="245"/>
      <c r="J135" s="247"/>
      <c r="K135" s="247"/>
      <c r="L135" s="247"/>
      <c r="M135" s="247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245"/>
      <c r="B136" s="245"/>
      <c r="C136" s="247"/>
      <c r="D136" s="247"/>
      <c r="E136" s="247"/>
      <c r="F136" s="247"/>
      <c r="G136" s="7"/>
    </row>
  </sheetData>
  <mergeCells count="111">
    <mergeCell ref="P123:T123"/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  <mergeCell ref="N90:N91"/>
    <mergeCell ref="A91:G9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topLeftCell="A58" zoomScale="115" zoomScaleNormal="100" zoomScaleSheetLayoutView="115" workbookViewId="0">
      <selection activeCell="K85" sqref="K85"/>
    </sheetView>
  </sheetViews>
  <sheetFormatPr defaultRowHeight="15.75"/>
  <cols>
    <col min="1" max="1" width="3.7109375" style="137" customWidth="1"/>
    <col min="2" max="2" width="24.28515625" style="136" bestFit="1" customWidth="1"/>
    <col min="3" max="3" width="8.5703125" style="137" bestFit="1" customWidth="1"/>
    <col min="4" max="4" width="7.5703125" style="137" bestFit="1" customWidth="1"/>
    <col min="5" max="5" width="7.7109375" style="3" customWidth="1"/>
    <col min="6" max="6" width="6.42578125" style="137" bestFit="1" customWidth="1"/>
    <col min="7" max="7" width="5.42578125" style="137" customWidth="1"/>
    <col min="8" max="8" width="3.7109375" style="137" customWidth="1"/>
    <col min="9" max="9" width="26" style="136" bestFit="1" customWidth="1"/>
    <col min="10" max="10" width="8.5703125" style="137" bestFit="1" customWidth="1"/>
    <col min="11" max="11" width="8.7109375" style="137" bestFit="1" customWidth="1"/>
    <col min="12" max="12" width="9" style="137" customWidth="1"/>
    <col min="13" max="13" width="8.85546875" style="137" customWidth="1"/>
    <col min="14" max="14" width="7.140625" style="3" bestFit="1" customWidth="1"/>
    <col min="15" max="15" width="15.140625" style="137" bestFit="1" customWidth="1"/>
    <col min="16" max="16384" width="9.140625" style="137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121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126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133"/>
      <c r="P5" s="133"/>
      <c r="Q5" s="135"/>
      <c r="R5" s="135"/>
      <c r="S5" s="135"/>
      <c r="T5" s="135"/>
      <c r="U5" s="7"/>
      <c r="V5" s="134"/>
      <c r="W5" s="133"/>
      <c r="X5" s="134"/>
      <c r="Y5" s="135"/>
      <c r="Z5" s="135"/>
      <c r="AA5" s="135"/>
      <c r="AB5" s="7"/>
    </row>
    <row r="6" spans="1:28" ht="12" customHeight="1">
      <c r="A6" s="126">
        <v>2</v>
      </c>
      <c r="B6" s="126" t="s">
        <v>67</v>
      </c>
      <c r="C6" s="93">
        <v>1</v>
      </c>
      <c r="D6" s="129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129">
        <v>77</v>
      </c>
      <c r="I6" s="126" t="s">
        <v>59</v>
      </c>
      <c r="J6" s="129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133"/>
      <c r="P6" s="133"/>
      <c r="Q6" s="135"/>
      <c r="R6" s="135"/>
      <c r="S6" s="135"/>
      <c r="T6" s="135"/>
      <c r="U6" s="7"/>
      <c r="V6" s="134"/>
      <c r="W6" s="133"/>
      <c r="X6" s="134"/>
      <c r="Y6" s="135"/>
      <c r="Z6" s="135"/>
      <c r="AA6" s="135"/>
      <c r="AB6" s="7"/>
    </row>
    <row r="7" spans="1:28" ht="12" customHeight="1">
      <c r="A7" s="126">
        <v>3</v>
      </c>
      <c r="B7" s="126" t="s">
        <v>45</v>
      </c>
      <c r="C7" s="93">
        <v>1</v>
      </c>
      <c r="D7" s="129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126" t="s">
        <v>56</v>
      </c>
      <c r="J7" s="129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133"/>
      <c r="P7" s="133"/>
      <c r="Q7" s="135"/>
      <c r="R7" s="135"/>
      <c r="S7" s="135"/>
      <c r="T7" s="135"/>
      <c r="U7" s="7"/>
      <c r="V7" s="134"/>
      <c r="W7" s="133"/>
      <c r="X7" s="134"/>
      <c r="Y7" s="135"/>
      <c r="Z7" s="135"/>
      <c r="AA7" s="135"/>
      <c r="AB7" s="7"/>
    </row>
    <row r="8" spans="1:28" ht="12" customHeight="1">
      <c r="A8" s="126">
        <v>4</v>
      </c>
      <c r="B8" s="126" t="s">
        <v>101</v>
      </c>
      <c r="C8" s="129">
        <v>3</v>
      </c>
      <c r="D8" s="129">
        <v>2</v>
      </c>
      <c r="E8" s="93">
        <v>1</v>
      </c>
      <c r="F8" s="93">
        <f t="shared" si="0"/>
        <v>1</v>
      </c>
      <c r="G8" s="5">
        <f t="shared" si="1"/>
        <v>1</v>
      </c>
      <c r="H8" s="129">
        <v>79</v>
      </c>
      <c r="I8" s="126" t="s">
        <v>60</v>
      </c>
      <c r="J8" s="129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133"/>
      <c r="P8" s="133"/>
      <c r="Q8" s="134"/>
      <c r="R8" s="135"/>
      <c r="S8" s="135"/>
      <c r="T8" s="135"/>
      <c r="U8" s="7"/>
      <c r="V8" s="134"/>
      <c r="W8" s="133"/>
      <c r="X8" s="134"/>
      <c r="Y8" s="135"/>
      <c r="Z8" s="135"/>
      <c r="AA8" s="135"/>
      <c r="AB8" s="7"/>
    </row>
    <row r="9" spans="1:28" ht="12" customHeight="1">
      <c r="A9" s="126">
        <v>5</v>
      </c>
      <c r="B9" s="93" t="s">
        <v>4</v>
      </c>
      <c r="C9" s="93">
        <v>1</v>
      </c>
      <c r="D9" s="129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129" t="s">
        <v>114</v>
      </c>
      <c r="J9" s="129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133"/>
      <c r="P9" s="134"/>
      <c r="Q9" s="135"/>
      <c r="R9" s="135"/>
      <c r="S9" s="135"/>
      <c r="T9" s="135"/>
      <c r="U9" s="7"/>
      <c r="V9" s="134"/>
      <c r="W9" s="134"/>
      <c r="X9" s="134"/>
      <c r="Y9" s="135"/>
      <c r="Z9" s="135"/>
      <c r="AA9" s="135"/>
      <c r="AB9" s="7"/>
    </row>
    <row r="10" spans="1:28" ht="12" customHeight="1">
      <c r="A10" s="126">
        <v>6</v>
      </c>
      <c r="B10" s="75" t="s">
        <v>113</v>
      </c>
      <c r="C10" s="93">
        <v>2</v>
      </c>
      <c r="D10" s="129">
        <v>2</v>
      </c>
      <c r="E10" s="93">
        <v>2</v>
      </c>
      <c r="F10" s="93">
        <f t="shared" si="0"/>
        <v>0</v>
      </c>
      <c r="G10" s="5">
        <f t="shared" si="1"/>
        <v>0</v>
      </c>
      <c r="H10" s="129">
        <v>81</v>
      </c>
      <c r="I10" s="129" t="s">
        <v>78</v>
      </c>
      <c r="J10" s="129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133"/>
      <c r="P10" s="134"/>
      <c r="Q10" s="135"/>
      <c r="R10" s="135"/>
      <c r="S10" s="135"/>
      <c r="T10" s="135"/>
      <c r="U10" s="7"/>
      <c r="V10" s="134"/>
      <c r="W10" s="134"/>
      <c r="X10" s="134"/>
      <c r="Y10" s="135"/>
      <c r="Z10" s="135"/>
      <c r="AA10" s="135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129">
        <v>1</v>
      </c>
      <c r="E11" s="93">
        <v>1</v>
      </c>
      <c r="F11" s="93">
        <f>D11-E11</f>
        <v>0</v>
      </c>
      <c r="G11" s="5">
        <f t="shared" si="1"/>
        <v>0</v>
      </c>
      <c r="H11" s="10">
        <v>82</v>
      </c>
      <c r="I11" s="126" t="s">
        <v>77</v>
      </c>
      <c r="J11" s="129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133"/>
      <c r="P11" s="134"/>
      <c r="Q11" s="135"/>
      <c r="R11" s="135"/>
      <c r="S11" s="135"/>
      <c r="T11" s="135"/>
      <c r="U11" s="7"/>
      <c r="V11" s="134"/>
      <c r="W11" s="134"/>
      <c r="X11" s="134"/>
      <c r="Y11" s="135"/>
      <c r="Z11" s="135"/>
      <c r="AA11" s="135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6</v>
      </c>
      <c r="F12" s="29">
        <f>SUM(F5:F11)</f>
        <v>1</v>
      </c>
      <c r="G12" s="97">
        <f t="shared" si="1"/>
        <v>3</v>
      </c>
      <c r="H12" s="129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133"/>
      <c r="P12" s="134"/>
      <c r="Q12" s="135"/>
      <c r="R12" s="135"/>
      <c r="S12" s="135"/>
      <c r="T12" s="135"/>
      <c r="U12" s="7"/>
      <c r="V12" s="134"/>
      <c r="W12" s="134"/>
      <c r="X12" s="134"/>
      <c r="Y12" s="135"/>
      <c r="Z12" s="135"/>
      <c r="AA12" s="135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133"/>
      <c r="P13" s="134"/>
      <c r="Q13" s="135"/>
      <c r="R13" s="135"/>
      <c r="S13" s="135"/>
      <c r="T13" s="135"/>
      <c r="U13" s="7"/>
      <c r="V13" s="134"/>
      <c r="W13" s="134"/>
      <c r="X13" s="134"/>
      <c r="Y13" s="135"/>
      <c r="Z13" s="135"/>
      <c r="AA13" s="135"/>
      <c r="AB13" s="7"/>
    </row>
    <row r="14" spans="1:28" ht="12" customHeight="1">
      <c r="A14" s="12">
        <v>8</v>
      </c>
      <c r="B14" s="126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125"/>
      <c r="K14" s="125"/>
      <c r="L14" s="125"/>
      <c r="M14" s="125"/>
      <c r="N14" s="95"/>
      <c r="O14" s="133"/>
      <c r="P14" s="134"/>
      <c r="Q14" s="135"/>
      <c r="R14" s="135"/>
      <c r="S14" s="135"/>
      <c r="T14" s="135"/>
      <c r="U14" s="7"/>
      <c r="V14" s="134"/>
      <c r="W14" s="134"/>
      <c r="X14" s="134"/>
      <c r="Y14" s="135"/>
      <c r="Z14" s="135"/>
      <c r="AA14" s="135"/>
      <c r="AB14" s="7"/>
    </row>
    <row r="15" spans="1:28" ht="12" customHeight="1">
      <c r="A15" s="44">
        <v>9</v>
      </c>
      <c r="B15" s="129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129">
        <v>84</v>
      </c>
      <c r="I15" s="129" t="s">
        <v>75</v>
      </c>
      <c r="J15" s="129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133"/>
      <c r="P15" s="134"/>
      <c r="Q15" s="135"/>
      <c r="R15" s="135"/>
      <c r="S15" s="135"/>
      <c r="T15" s="135"/>
      <c r="U15" s="7"/>
      <c r="V15" s="134"/>
      <c r="W15" s="134"/>
      <c r="X15" s="134"/>
      <c r="Y15" s="135"/>
      <c r="Z15" s="135"/>
      <c r="AA15" s="135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127"/>
      <c r="I16" s="129" t="s">
        <v>111</v>
      </c>
      <c r="J16" s="129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133"/>
      <c r="P16" s="134"/>
      <c r="Q16" s="135"/>
      <c r="R16" s="135"/>
      <c r="S16" s="135"/>
      <c r="T16" s="135"/>
      <c r="U16" s="7"/>
      <c r="V16" s="134"/>
      <c r="W16" s="134"/>
      <c r="X16" s="134"/>
      <c r="Y16" s="135"/>
      <c r="Z16" s="135"/>
      <c r="AA16" s="135"/>
      <c r="AB16" s="7"/>
    </row>
    <row r="17" spans="1:28" ht="12" customHeight="1">
      <c r="A17" s="293"/>
      <c r="B17" s="126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129" t="s">
        <v>76</v>
      </c>
      <c r="J17" s="129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133"/>
      <c r="P17" s="134"/>
      <c r="Q17" s="135"/>
      <c r="R17" s="135"/>
      <c r="S17" s="135"/>
      <c r="T17" s="135"/>
      <c r="U17" s="7"/>
      <c r="V17" s="134"/>
      <c r="W17" s="134"/>
      <c r="X17" s="134"/>
      <c r="Y17" s="135"/>
      <c r="Z17" s="135"/>
      <c r="AA17" s="135"/>
      <c r="AB17" s="7"/>
    </row>
    <row r="18" spans="1:28" ht="12" customHeight="1">
      <c r="A18" s="44">
        <v>11</v>
      </c>
      <c r="B18" s="126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133"/>
      <c r="P18" s="134"/>
      <c r="Q18" s="135"/>
      <c r="R18" s="135"/>
      <c r="S18" s="135"/>
      <c r="T18" s="135"/>
      <c r="U18" s="7"/>
      <c r="V18" s="134"/>
      <c r="W18" s="133"/>
      <c r="X18" s="134"/>
      <c r="Y18" s="135"/>
      <c r="Z18" s="135"/>
      <c r="AA18" s="135"/>
      <c r="AB18" s="7"/>
    </row>
    <row r="19" spans="1:28" ht="12" customHeight="1">
      <c r="A19" s="12">
        <v>12</v>
      </c>
      <c r="B19" s="126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125"/>
      <c r="K19" s="125"/>
      <c r="L19" s="125"/>
      <c r="M19" s="125"/>
      <c r="N19" s="95"/>
      <c r="O19" s="133"/>
      <c r="P19" s="134"/>
      <c r="Q19" s="135"/>
      <c r="R19" s="135"/>
      <c r="S19" s="135"/>
      <c r="T19" s="135"/>
      <c r="U19" s="7"/>
      <c r="V19" s="134"/>
      <c r="W19" s="133"/>
      <c r="X19" s="134"/>
      <c r="Y19" s="135"/>
      <c r="Z19" s="135"/>
      <c r="AA19" s="135"/>
      <c r="AB19" s="7"/>
    </row>
    <row r="20" spans="1:28" ht="12" customHeight="1">
      <c r="A20" s="44">
        <v>13</v>
      </c>
      <c r="B20" s="126" t="s">
        <v>119</v>
      </c>
      <c r="C20" s="93">
        <v>8</v>
      </c>
      <c r="D20" s="93">
        <v>4</v>
      </c>
      <c r="E20" s="93">
        <v>3</v>
      </c>
      <c r="F20" s="93">
        <f t="shared" si="4"/>
        <v>1</v>
      </c>
      <c r="G20" s="86">
        <f t="shared" si="5"/>
        <v>4</v>
      </c>
      <c r="H20" s="16">
        <v>86</v>
      </c>
      <c r="I20" s="129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133"/>
      <c r="P20" s="134"/>
      <c r="Q20" s="135"/>
      <c r="R20" s="135"/>
      <c r="S20" s="135"/>
      <c r="T20" s="135"/>
      <c r="U20" s="7"/>
      <c r="V20" s="134"/>
      <c r="W20" s="133"/>
      <c r="X20" s="134"/>
      <c r="Y20" s="135"/>
      <c r="Z20" s="135"/>
      <c r="AA20" s="135"/>
      <c r="AB20" s="7"/>
    </row>
    <row r="21" spans="1:28" ht="12" customHeight="1">
      <c r="A21" s="12">
        <v>14</v>
      </c>
      <c r="B21" s="126" t="s">
        <v>53</v>
      </c>
      <c r="C21" s="93">
        <v>2</v>
      </c>
      <c r="D21" s="93">
        <v>2</v>
      </c>
      <c r="E21" s="93">
        <v>1</v>
      </c>
      <c r="F21" s="93">
        <f t="shared" si="4"/>
        <v>1</v>
      </c>
      <c r="G21" s="86">
        <f t="shared" si="5"/>
        <v>0</v>
      </c>
      <c r="H21" s="129">
        <v>87</v>
      </c>
      <c r="I21" s="129" t="s">
        <v>110</v>
      </c>
      <c r="J21" s="93">
        <v>4</v>
      </c>
      <c r="K21" s="93">
        <v>2</v>
      </c>
      <c r="L21" s="93">
        <v>2</v>
      </c>
      <c r="M21" s="93">
        <f t="shared" ref="M21:M22" si="6">K21-L21</f>
        <v>0</v>
      </c>
      <c r="N21" s="14">
        <f t="shared" ref="N21:N22" si="7">J21-K21</f>
        <v>2</v>
      </c>
      <c r="O21" s="133"/>
      <c r="P21" s="134"/>
      <c r="Q21" s="135"/>
      <c r="R21" s="135"/>
      <c r="S21" s="135"/>
      <c r="T21" s="135"/>
      <c r="U21" s="7"/>
      <c r="V21" s="134"/>
      <c r="W21" s="133"/>
      <c r="X21" s="134"/>
      <c r="Y21" s="135"/>
      <c r="Z21" s="135"/>
      <c r="AA21" s="135"/>
      <c r="AB21" s="7"/>
    </row>
    <row r="22" spans="1:28" ht="12" customHeight="1">
      <c r="A22" s="44">
        <v>15</v>
      </c>
      <c r="B22" s="126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126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134"/>
      <c r="W22" s="133"/>
      <c r="X22" s="134"/>
      <c r="Y22" s="135"/>
      <c r="Z22" s="135"/>
      <c r="AA22" s="135"/>
      <c r="AB22" s="7"/>
    </row>
    <row r="23" spans="1:28" ht="12" customHeight="1">
      <c r="A23" s="12">
        <v>16</v>
      </c>
      <c r="B23" s="126" t="s">
        <v>48</v>
      </c>
      <c r="C23" s="93">
        <v>3</v>
      </c>
      <c r="D23" s="93">
        <v>3</v>
      </c>
      <c r="E23" s="93">
        <v>3</v>
      </c>
      <c r="F23" s="93">
        <f t="shared" si="4"/>
        <v>0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6</v>
      </c>
      <c r="M23" s="29">
        <f>SUM(M20:M22)</f>
        <v>0</v>
      </c>
      <c r="N23" s="51">
        <f>SUM(N20:N22)</f>
        <v>3</v>
      </c>
      <c r="O23" s="133"/>
      <c r="P23" s="133"/>
      <c r="Q23" s="135"/>
      <c r="R23" s="135"/>
      <c r="S23" s="135"/>
      <c r="T23" s="135"/>
      <c r="U23" s="7"/>
      <c r="V23" s="134"/>
      <c r="W23" s="133"/>
      <c r="X23" s="134"/>
      <c r="Y23" s="135"/>
      <c r="Z23" s="135"/>
      <c r="AA23" s="135"/>
      <c r="AB23" s="7"/>
    </row>
    <row r="24" spans="1:28" ht="12" customHeight="1">
      <c r="A24" s="44">
        <v>17</v>
      </c>
      <c r="B24" s="126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125"/>
      <c r="K24" s="125"/>
      <c r="L24" s="125"/>
      <c r="M24" s="125"/>
      <c r="N24" s="95"/>
      <c r="O24" s="133"/>
      <c r="P24" s="133"/>
      <c r="Q24" s="135"/>
      <c r="R24" s="135"/>
      <c r="S24" s="135"/>
      <c r="T24" s="135"/>
      <c r="U24" s="7"/>
      <c r="V24" s="134"/>
      <c r="W24" s="133"/>
      <c r="X24" s="134"/>
      <c r="Y24" s="135"/>
      <c r="Z24" s="135"/>
      <c r="AA24" s="135"/>
      <c r="AB24" s="7"/>
    </row>
    <row r="25" spans="1:28" ht="12" customHeight="1">
      <c r="A25" s="12">
        <v>18</v>
      </c>
      <c r="B25" s="126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126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133"/>
      <c r="P25" s="133"/>
      <c r="Q25" s="135"/>
      <c r="R25" s="135"/>
      <c r="S25" s="135"/>
      <c r="T25" s="135"/>
      <c r="U25" s="7"/>
      <c r="V25" s="134"/>
      <c r="W25" s="133"/>
      <c r="X25" s="134"/>
      <c r="Y25" s="135"/>
      <c r="Z25" s="135"/>
      <c r="AA25" s="135"/>
      <c r="AB25" s="7"/>
    </row>
    <row r="26" spans="1:28" ht="12" customHeight="1">
      <c r="A26" s="44">
        <v>19</v>
      </c>
      <c r="B26" s="126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126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133"/>
      <c r="P26" s="133"/>
      <c r="Q26" s="135"/>
      <c r="R26" s="135"/>
      <c r="S26" s="135"/>
      <c r="T26" s="135"/>
      <c r="U26" s="7"/>
      <c r="V26" s="134"/>
      <c r="W26" s="133"/>
      <c r="X26" s="134"/>
      <c r="Y26" s="135"/>
      <c r="Z26" s="135"/>
      <c r="AA26" s="135"/>
      <c r="AB26" s="7"/>
    </row>
    <row r="27" spans="1:28" ht="12" customHeight="1">
      <c r="A27" s="12">
        <v>20</v>
      </c>
      <c r="B27" s="126" t="s">
        <v>71</v>
      </c>
      <c r="C27" s="93">
        <v>2</v>
      </c>
      <c r="D27" s="93">
        <v>3</v>
      </c>
      <c r="E27" s="93">
        <v>2</v>
      </c>
      <c r="F27" s="93">
        <f t="shared" si="4"/>
        <v>1</v>
      </c>
      <c r="G27" s="86">
        <f t="shared" si="5"/>
        <v>-1</v>
      </c>
      <c r="H27" s="16">
        <v>91</v>
      </c>
      <c r="I27" s="126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133"/>
      <c r="P27" s="133"/>
      <c r="Q27" s="135"/>
      <c r="R27" s="135"/>
      <c r="S27" s="135"/>
      <c r="T27" s="135"/>
      <c r="U27" s="7"/>
      <c r="V27" s="134"/>
      <c r="W27" s="133"/>
      <c r="X27" s="134"/>
      <c r="Y27" s="135"/>
      <c r="Z27" s="135"/>
      <c r="AA27" s="135"/>
      <c r="AB27" s="7"/>
    </row>
    <row r="28" spans="1:28" ht="12" customHeight="1">
      <c r="A28" s="44">
        <v>22</v>
      </c>
      <c r="B28" s="126" t="s">
        <v>72</v>
      </c>
      <c r="C28" s="93">
        <v>1</v>
      </c>
      <c r="D28" s="93">
        <v>2</v>
      </c>
      <c r="E28" s="93">
        <v>1</v>
      </c>
      <c r="F28" s="93">
        <f t="shared" si="4"/>
        <v>1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133"/>
      <c r="P28" s="133"/>
      <c r="Q28" s="135"/>
      <c r="R28" s="135"/>
      <c r="S28" s="135"/>
      <c r="T28" s="135"/>
      <c r="U28" s="7"/>
      <c r="V28" s="134"/>
      <c r="W28" s="133"/>
      <c r="X28" s="134"/>
      <c r="Y28" s="135"/>
      <c r="Z28" s="135"/>
      <c r="AA28" s="135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17</v>
      </c>
      <c r="F29" s="63">
        <f>SUM(F14:F28)</f>
        <v>5</v>
      </c>
      <c r="G29" s="87">
        <f>C29-D29</f>
        <v>5</v>
      </c>
      <c r="H29" s="305" t="s">
        <v>43</v>
      </c>
      <c r="I29" s="272"/>
      <c r="J29" s="125"/>
      <c r="K29" s="125"/>
      <c r="L29" s="125"/>
      <c r="M29" s="125"/>
      <c r="N29" s="95"/>
      <c r="O29" s="133"/>
      <c r="P29" s="135"/>
      <c r="Q29" s="135"/>
      <c r="R29" s="135"/>
      <c r="S29" s="135"/>
      <c r="T29" s="135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133"/>
      <c r="P30" s="135"/>
      <c r="Q30" s="135"/>
      <c r="R30" s="135"/>
      <c r="S30" s="135"/>
      <c r="T30" s="135"/>
      <c r="U30" s="7"/>
      <c r="V30" s="134"/>
      <c r="W30" s="134"/>
      <c r="X30" s="134"/>
      <c r="Y30" s="135"/>
      <c r="Z30" s="135"/>
      <c r="AA30" s="135"/>
      <c r="AB30" s="7"/>
    </row>
    <row r="31" spans="1:28" ht="12" customHeight="1">
      <c r="A31" s="78">
        <v>22</v>
      </c>
      <c r="B31" s="129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129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</row>
    <row r="33" spans="1:28" ht="12" customHeight="1">
      <c r="A33" s="78">
        <v>23</v>
      </c>
      <c r="B33" s="129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133"/>
      <c r="P33" s="133"/>
      <c r="Q33" s="135"/>
      <c r="R33" s="135"/>
      <c r="S33" s="135"/>
      <c r="T33" s="135"/>
      <c r="U33" s="7"/>
      <c r="V33" s="49"/>
      <c r="W33" s="134"/>
      <c r="X33" s="134"/>
      <c r="Y33" s="135"/>
      <c r="Z33" s="135"/>
      <c r="AA33" s="135"/>
      <c r="AB33" s="7"/>
    </row>
    <row r="34" spans="1:28" ht="12" customHeight="1">
      <c r="A34" s="78">
        <v>24</v>
      </c>
      <c r="B34" s="129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133"/>
      <c r="P34" s="134"/>
      <c r="Q34" s="135"/>
      <c r="R34" s="135"/>
      <c r="S34" s="135"/>
      <c r="T34" s="135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129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133"/>
      <c r="P35" s="133"/>
      <c r="Q35" s="135"/>
      <c r="R35" s="135"/>
      <c r="S35" s="135"/>
      <c r="T35" s="135"/>
      <c r="U35" s="7"/>
      <c r="V35" s="49"/>
      <c r="W35" s="133"/>
      <c r="X35" s="135"/>
      <c r="Y35" s="135"/>
      <c r="Z35" s="135"/>
      <c r="AA35" s="135"/>
      <c r="AB35" s="7"/>
    </row>
    <row r="36" spans="1:28" s="4" customFormat="1" ht="12" customHeight="1">
      <c r="A36" s="78">
        <v>26</v>
      </c>
      <c r="B36" s="129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125"/>
      <c r="K36" s="125"/>
      <c r="L36" s="125"/>
      <c r="M36" s="125"/>
      <c r="N36" s="95"/>
      <c r="O36" s="133"/>
      <c r="P36" s="133"/>
      <c r="Q36" s="135"/>
      <c r="R36" s="135"/>
      <c r="S36" s="135"/>
      <c r="T36" s="135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129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133"/>
      <c r="P37" s="133"/>
      <c r="Q37" s="135"/>
      <c r="R37" s="135"/>
      <c r="S37" s="135"/>
      <c r="T37" s="135"/>
      <c r="U37" s="7"/>
      <c r="V37" s="128"/>
      <c r="W37" s="128"/>
      <c r="X37" s="128"/>
      <c r="Y37" s="128"/>
      <c r="Z37" s="128"/>
      <c r="AA37" s="128"/>
      <c r="AB37" s="128"/>
    </row>
    <row r="38" spans="1:28" s="4" customFormat="1" ht="12" customHeight="1">
      <c r="A38" s="78">
        <v>28</v>
      </c>
      <c r="B38" s="129" t="s">
        <v>14</v>
      </c>
      <c r="C38" s="93">
        <v>12</v>
      </c>
      <c r="D38" s="93">
        <v>14</v>
      </c>
      <c r="E38" s="93">
        <v>13</v>
      </c>
      <c r="F38" s="93">
        <f t="shared" si="12"/>
        <v>1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133"/>
      <c r="P38" s="133"/>
      <c r="Q38" s="135"/>
      <c r="R38" s="135"/>
      <c r="S38" s="135"/>
      <c r="T38" s="135"/>
      <c r="U38" s="7"/>
      <c r="V38" s="128"/>
      <c r="W38" s="128"/>
      <c r="X38" s="128"/>
      <c r="Y38" s="128"/>
      <c r="Z38" s="128"/>
      <c r="AA38" s="128"/>
      <c r="AB38" s="128"/>
    </row>
    <row r="39" spans="1:28" ht="12" customHeight="1">
      <c r="A39" s="78">
        <v>29</v>
      </c>
      <c r="B39" s="129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133"/>
      <c r="P39" s="133"/>
      <c r="Q39" s="135"/>
      <c r="R39" s="135"/>
      <c r="S39" s="135"/>
      <c r="T39" s="135"/>
      <c r="U39" s="7"/>
      <c r="V39" s="49"/>
      <c r="W39" s="134"/>
      <c r="X39" s="134"/>
      <c r="Y39" s="135"/>
      <c r="Z39" s="135"/>
      <c r="AA39" s="135"/>
      <c r="AB39" s="7"/>
    </row>
    <row r="40" spans="1:28" ht="12" customHeight="1">
      <c r="A40" s="78">
        <v>30</v>
      </c>
      <c r="B40" s="129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133"/>
      <c r="P40" s="133"/>
      <c r="Q40" s="135"/>
      <c r="R40" s="135"/>
      <c r="S40" s="135"/>
      <c r="T40" s="135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129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134"/>
      <c r="X41" s="135"/>
      <c r="Y41" s="135"/>
      <c r="Z41" s="135"/>
      <c r="AA41" s="135"/>
      <c r="AB41" s="7"/>
    </row>
    <row r="42" spans="1:28" ht="12" customHeight="1">
      <c r="A42" s="78">
        <v>32</v>
      </c>
      <c r="B42" s="129" t="s">
        <v>47</v>
      </c>
      <c r="C42" s="93">
        <v>12</v>
      </c>
      <c r="D42" s="93">
        <v>13</v>
      </c>
      <c r="E42" s="93">
        <v>12</v>
      </c>
      <c r="F42" s="93">
        <f t="shared" si="12"/>
        <v>1</v>
      </c>
      <c r="G42" s="86">
        <f t="shared" si="13"/>
        <v>-1</v>
      </c>
      <c r="I42" s="137" t="s">
        <v>120</v>
      </c>
      <c r="N42" s="137"/>
      <c r="O42" s="128"/>
      <c r="P42" s="128"/>
      <c r="Q42" s="128"/>
      <c r="R42" s="128"/>
      <c r="S42" s="128"/>
      <c r="T42" s="128"/>
      <c r="U42" s="128"/>
      <c r="V42" s="49"/>
      <c r="W42" s="134"/>
      <c r="X42" s="135"/>
      <c r="Y42" s="135"/>
      <c r="Z42" s="135"/>
      <c r="AA42" s="135"/>
      <c r="AB42" s="7"/>
    </row>
    <row r="43" spans="1:28" ht="12" customHeight="1">
      <c r="A43" s="78">
        <v>33</v>
      </c>
      <c r="B43" s="127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128"/>
      <c r="P43" s="128"/>
      <c r="Q43" s="128"/>
      <c r="R43" s="128"/>
      <c r="S43" s="128"/>
      <c r="T43" s="128"/>
      <c r="U43" s="128"/>
      <c r="V43" s="49"/>
      <c r="W43" s="134"/>
      <c r="X43" s="135"/>
      <c r="Y43" s="135"/>
      <c r="Z43" s="135"/>
      <c r="AA43" s="135"/>
      <c r="AB43" s="7"/>
    </row>
    <row r="44" spans="1:28" ht="12" customHeight="1">
      <c r="A44" s="78">
        <v>34</v>
      </c>
      <c r="B44" s="127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128"/>
      <c r="P44" s="128"/>
      <c r="Q44" s="128"/>
      <c r="R44" s="128"/>
      <c r="S44" s="128"/>
      <c r="T44" s="128"/>
      <c r="U44" s="128"/>
      <c r="V44" s="49"/>
      <c r="W44" s="134"/>
      <c r="X44" s="135"/>
      <c r="Y44" s="135"/>
      <c r="Z44" s="135"/>
      <c r="AA44" s="135"/>
      <c r="AB44" s="7"/>
    </row>
    <row r="45" spans="1:28" ht="12" customHeight="1">
      <c r="A45" s="78">
        <v>35</v>
      </c>
      <c r="B45" s="127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128"/>
      <c r="P45" s="128"/>
      <c r="Q45" s="128"/>
      <c r="R45" s="128"/>
      <c r="S45" s="128"/>
      <c r="T45" s="128"/>
      <c r="U45" s="128"/>
      <c r="V45" s="49"/>
      <c r="W45" s="134"/>
      <c r="X45" s="135"/>
      <c r="Y45" s="135"/>
      <c r="Z45" s="135"/>
      <c r="AA45" s="135"/>
      <c r="AB45" s="7"/>
    </row>
    <row r="46" spans="1:28" ht="12" customHeight="1">
      <c r="A46" s="78">
        <v>36</v>
      </c>
      <c r="B46" s="127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126"/>
      <c r="P46" s="126"/>
      <c r="Q46" s="135"/>
      <c r="R46" s="135"/>
      <c r="S46" s="135"/>
      <c r="T46" s="135"/>
      <c r="U46" s="7"/>
      <c r="V46" s="134"/>
      <c r="W46" s="134"/>
      <c r="X46" s="135"/>
      <c r="Y46" s="135"/>
      <c r="Z46" s="135"/>
      <c r="AA46" s="135"/>
      <c r="AB46" s="7"/>
    </row>
    <row r="47" spans="1:28" ht="12" customHeight="1">
      <c r="A47" s="78">
        <v>37</v>
      </c>
      <c r="B47" s="129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129" t="s">
        <v>103</v>
      </c>
      <c r="P47" s="93">
        <f>D20+D21+D22+D25+D26+D27+D28+3</f>
        <v>17</v>
      </c>
      <c r="Q47" s="135"/>
      <c r="R47" s="135"/>
      <c r="S47" s="135"/>
      <c r="T47" s="135"/>
      <c r="U47" s="7"/>
      <c r="V47" s="49"/>
      <c r="W47" s="133"/>
      <c r="X47" s="135"/>
      <c r="Y47" s="135"/>
      <c r="Z47" s="135"/>
      <c r="AA47" s="135"/>
      <c r="AB47" s="7"/>
    </row>
    <row r="48" spans="1:28" ht="12" customHeight="1">
      <c r="A48" s="78">
        <v>38</v>
      </c>
      <c r="B48" s="129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129" t="s">
        <v>104</v>
      </c>
      <c r="P48" s="93">
        <f>D37+D38+D39+D40+D41+D43+D44+D45+D46+D47+D48</f>
        <v>40</v>
      </c>
      <c r="Q48" s="135"/>
      <c r="R48" s="135"/>
      <c r="S48" s="135"/>
      <c r="T48" s="135"/>
      <c r="U48" s="7"/>
      <c r="V48" s="49"/>
      <c r="W48" s="133"/>
      <c r="X48" s="135"/>
      <c r="Y48" s="135"/>
      <c r="Z48" s="135"/>
      <c r="AA48" s="135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54</v>
      </c>
      <c r="F49" s="29">
        <f>SUM(F31:F48)</f>
        <v>3</v>
      </c>
      <c r="G49" s="86">
        <f t="shared" si="13"/>
        <v>-5</v>
      </c>
      <c r="O49" s="129" t="s">
        <v>105</v>
      </c>
      <c r="P49" s="93">
        <f>D23+D42+D58+D69+D78+D89+D99+D109+D119+K38</f>
        <v>29</v>
      </c>
      <c r="Q49" s="135"/>
      <c r="R49" s="135"/>
      <c r="S49" s="135"/>
      <c r="T49" s="135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137"/>
      <c r="N50" s="137"/>
      <c r="O50" s="129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135"/>
      <c r="R50" s="135"/>
      <c r="S50" s="135"/>
      <c r="T50" s="135"/>
      <c r="U50" s="7"/>
      <c r="V50" s="49"/>
      <c r="W50" s="133"/>
      <c r="X50" s="135"/>
      <c r="Y50" s="135"/>
      <c r="Z50" s="135"/>
      <c r="AA50" s="135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137"/>
      <c r="N51" s="137"/>
      <c r="O51" s="129" t="s">
        <v>107</v>
      </c>
      <c r="P51" s="93">
        <v>3</v>
      </c>
      <c r="Q51" s="135"/>
      <c r="R51" s="135"/>
      <c r="S51" s="135"/>
      <c r="T51" s="135"/>
      <c r="U51" s="7"/>
      <c r="V51" s="134"/>
      <c r="W51" s="133"/>
      <c r="X51" s="135"/>
      <c r="Y51" s="135"/>
      <c r="Z51" s="135"/>
      <c r="AA51" s="135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126"/>
      <c r="P52" s="126"/>
      <c r="Q52" s="135"/>
      <c r="R52" s="135"/>
      <c r="S52" s="135"/>
      <c r="T52" s="135"/>
      <c r="U52" s="7"/>
      <c r="V52" s="49"/>
      <c r="W52" s="133"/>
      <c r="X52" s="135"/>
      <c r="Y52" s="135"/>
      <c r="Z52" s="135"/>
      <c r="AA52" s="135"/>
      <c r="AB52" s="7"/>
    </row>
    <row r="53" spans="1:28" ht="12" customHeight="1">
      <c r="A53" s="85">
        <v>41</v>
      </c>
      <c r="B53" s="129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126" t="s">
        <v>109</v>
      </c>
      <c r="P53" s="11">
        <f>M74+N74+M75+M76+N75+N76+K39+P51</f>
        <v>140</v>
      </c>
      <c r="Q53" s="135"/>
      <c r="R53" s="135"/>
      <c r="S53" s="135"/>
      <c r="T53" s="135"/>
      <c r="U53" s="7"/>
      <c r="V53" s="134"/>
      <c r="W53" s="133"/>
      <c r="X53" s="135"/>
      <c r="Y53" s="135"/>
      <c r="Z53" s="135"/>
      <c r="AA53" s="135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50</v>
      </c>
      <c r="F54" s="58">
        <f t="shared" si="14"/>
        <v>5</v>
      </c>
      <c r="G54" s="92">
        <f>C54-D54</f>
        <v>0</v>
      </c>
      <c r="O54" s="133"/>
      <c r="P54" s="133"/>
      <c r="Q54" s="135"/>
      <c r="R54" s="135"/>
      <c r="S54" s="135"/>
      <c r="T54" s="135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129" t="s">
        <v>12</v>
      </c>
      <c r="C55" s="93">
        <v>9</v>
      </c>
      <c r="D55" s="93">
        <v>9</v>
      </c>
      <c r="E55" s="93">
        <v>8</v>
      </c>
      <c r="F55" s="22">
        <f t="shared" si="14"/>
        <v>1</v>
      </c>
      <c r="G55" s="90">
        <f t="shared" si="15"/>
        <v>0</v>
      </c>
      <c r="O55" s="133"/>
      <c r="P55" s="133"/>
      <c r="Q55" s="135"/>
      <c r="R55" s="135"/>
      <c r="S55" s="135"/>
      <c r="T55" s="135"/>
      <c r="U55" s="7"/>
      <c r="V55" s="128"/>
      <c r="W55" s="128"/>
      <c r="X55" s="128"/>
      <c r="Y55" s="128"/>
      <c r="Z55" s="128"/>
      <c r="AA55" s="128"/>
      <c r="AB55" s="128"/>
    </row>
    <row r="56" spans="1:28" ht="12" customHeight="1">
      <c r="A56" s="55">
        <v>44</v>
      </c>
      <c r="B56" s="129" t="s">
        <v>13</v>
      </c>
      <c r="C56" s="93">
        <v>4</v>
      </c>
      <c r="D56" s="93">
        <v>4</v>
      </c>
      <c r="E56" s="93">
        <v>4</v>
      </c>
      <c r="F56" s="93">
        <f t="shared" si="14"/>
        <v>0</v>
      </c>
      <c r="G56" s="90">
        <f t="shared" si="15"/>
        <v>0</v>
      </c>
      <c r="O56" s="133"/>
      <c r="P56" s="133"/>
      <c r="Q56" s="135"/>
      <c r="R56" s="135"/>
      <c r="S56" s="135"/>
      <c r="T56" s="135"/>
      <c r="U56" s="7"/>
      <c r="V56" s="128"/>
      <c r="W56" s="128"/>
      <c r="X56" s="128"/>
      <c r="Y56" s="128"/>
      <c r="Z56" s="128"/>
      <c r="AA56" s="128"/>
      <c r="AB56" s="128"/>
    </row>
    <row r="57" spans="1:28" ht="12" customHeight="1">
      <c r="A57" s="124"/>
      <c r="B57" s="126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137"/>
      <c r="N57" s="137"/>
      <c r="O57" s="276"/>
      <c r="P57" s="276"/>
      <c r="Q57" s="276"/>
      <c r="R57" s="276"/>
      <c r="S57" s="276"/>
      <c r="T57" s="276"/>
      <c r="U57" s="276"/>
      <c r="V57" s="49"/>
      <c r="W57" s="133"/>
      <c r="X57" s="135"/>
      <c r="Y57" s="135"/>
      <c r="Z57" s="135"/>
      <c r="AA57" s="135"/>
      <c r="AB57" s="7"/>
    </row>
    <row r="58" spans="1:28" ht="12" customHeight="1">
      <c r="A58" s="85">
        <v>45</v>
      </c>
      <c r="B58" s="129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137"/>
      <c r="N58" s="137"/>
      <c r="O58" s="133"/>
      <c r="P58" s="133"/>
      <c r="Q58" s="135"/>
      <c r="R58" s="135"/>
      <c r="S58" s="135"/>
      <c r="T58" s="135"/>
      <c r="U58" s="7"/>
      <c r="V58" s="49"/>
      <c r="W58" s="133"/>
      <c r="X58" s="135"/>
      <c r="Y58" s="135"/>
      <c r="Z58" s="135"/>
      <c r="AA58" s="135"/>
      <c r="AB58" s="7"/>
    </row>
    <row r="59" spans="1:28" ht="12" customHeight="1">
      <c r="A59" s="55">
        <v>46</v>
      </c>
      <c r="B59" s="129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133"/>
      <c r="P59" s="134"/>
      <c r="Q59" s="135"/>
      <c r="R59" s="135"/>
      <c r="S59" s="135"/>
      <c r="T59" s="135"/>
      <c r="U59" s="7"/>
      <c r="V59" s="49"/>
      <c r="W59" s="133"/>
      <c r="X59" s="135"/>
      <c r="Y59" s="135"/>
      <c r="Z59" s="135"/>
      <c r="AA59" s="135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73</v>
      </c>
      <c r="F60" s="29">
        <f>SUM(F51:F59)</f>
        <v>6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199</v>
      </c>
      <c r="K60" s="62"/>
      <c r="L60" s="303" t="s">
        <v>96</v>
      </c>
      <c r="M60" s="304"/>
      <c r="N60" s="100">
        <v>125</v>
      </c>
      <c r="O60" s="24"/>
      <c r="P60" s="134"/>
      <c r="Q60" s="135"/>
      <c r="R60" s="135"/>
      <c r="S60" s="135"/>
      <c r="T60" s="135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42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135"/>
      <c r="X61" s="135"/>
      <c r="Y61" s="135"/>
      <c r="Z61" s="135"/>
      <c r="AA61" s="135"/>
      <c r="AB61" s="7"/>
    </row>
    <row r="62" spans="1:28" ht="12" customHeight="1">
      <c r="A62" s="44">
        <v>47</v>
      </c>
      <c r="B62" s="126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241</v>
      </c>
      <c r="K62" s="135"/>
      <c r="L62" s="279" t="s">
        <v>95</v>
      </c>
      <c r="M62" s="299"/>
      <c r="N62" s="5">
        <f>SUM(N60:N61)</f>
        <v>274</v>
      </c>
      <c r="O62" s="133"/>
      <c r="P62" s="133"/>
      <c r="Q62" s="135"/>
      <c r="R62" s="135"/>
      <c r="S62" s="135"/>
      <c r="T62" s="135"/>
      <c r="U62" s="7"/>
      <c r="V62" s="24"/>
      <c r="W62" s="135"/>
      <c r="X62" s="135"/>
      <c r="Y62" s="135"/>
      <c r="Z62" s="135"/>
      <c r="AA62" s="135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135"/>
      <c r="J63" s="135"/>
      <c r="K63" s="135"/>
      <c r="L63" s="135"/>
      <c r="M63" s="135"/>
      <c r="N63" s="7"/>
      <c r="O63" s="133"/>
      <c r="P63" s="133"/>
      <c r="Q63" s="135"/>
      <c r="R63" s="135"/>
      <c r="S63" s="135"/>
      <c r="T63" s="135"/>
      <c r="U63" s="7"/>
      <c r="V63" s="24"/>
      <c r="W63" s="135"/>
      <c r="X63" s="135"/>
      <c r="Y63" s="135"/>
      <c r="Z63" s="135"/>
      <c r="AA63" s="135"/>
      <c r="AB63" s="7"/>
    </row>
    <row r="64" spans="1:28" ht="12" customHeight="1">
      <c r="A64" s="44">
        <v>49</v>
      </c>
      <c r="B64" s="129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135"/>
      <c r="J64" s="300" t="s">
        <v>35</v>
      </c>
      <c r="K64" s="300"/>
      <c r="L64" s="300"/>
      <c r="M64" s="300"/>
      <c r="N64" s="301"/>
      <c r="O64" s="133"/>
      <c r="P64" s="134"/>
      <c r="Q64" s="135"/>
      <c r="R64" s="135"/>
      <c r="S64" s="135"/>
      <c r="T64" s="135"/>
      <c r="U64" s="7"/>
      <c r="V64" s="24"/>
      <c r="W64" s="135"/>
      <c r="X64" s="135"/>
      <c r="Y64" s="135"/>
      <c r="Z64" s="135"/>
      <c r="AA64" s="135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47</v>
      </c>
      <c r="F65" s="58">
        <f t="shared" si="16"/>
        <v>9</v>
      </c>
      <c r="G65" s="58">
        <f>C65-D65</f>
        <v>-1</v>
      </c>
      <c r="H65" s="38"/>
      <c r="I65" s="133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133"/>
      <c r="P65" s="134"/>
      <c r="Q65" s="135"/>
      <c r="R65" s="135"/>
      <c r="S65" s="135"/>
      <c r="T65" s="135"/>
      <c r="U65" s="7"/>
      <c r="V65" s="24"/>
      <c r="W65" s="135"/>
      <c r="X65" s="135"/>
      <c r="Y65" s="135"/>
      <c r="Z65" s="135"/>
      <c r="AA65" s="135"/>
      <c r="AB65" s="7"/>
    </row>
    <row r="66" spans="1:28" ht="12" customHeight="1">
      <c r="A66" s="55">
        <v>51</v>
      </c>
      <c r="B66" s="129" t="s">
        <v>12</v>
      </c>
      <c r="C66" s="93">
        <v>9</v>
      </c>
      <c r="D66" s="93">
        <v>9</v>
      </c>
      <c r="E66" s="93">
        <v>8</v>
      </c>
      <c r="F66" s="22">
        <f t="shared" si="16"/>
        <v>1</v>
      </c>
      <c r="G66" s="22">
        <f>C66-D66</f>
        <v>0</v>
      </c>
      <c r="H66" s="39"/>
      <c r="I66" s="134"/>
      <c r="J66" s="8">
        <f>C12+C29+C49+C60+C70+C80+J13+J18+J23+J28+J35+J40+C90+C100+C110</f>
        <v>536</v>
      </c>
      <c r="K66" s="8">
        <f>D12+D49+D60+D70+D80+K13+K18+K23+K28+K35+K40+D29+D90+D100+D110+D120</f>
        <v>270</v>
      </c>
      <c r="L66" s="8">
        <f>E12+E29+E49+E60+E70+E80+E90+L13+L18+L23+L28+L35+L40+E100+E110+E120</f>
        <v>241</v>
      </c>
      <c r="M66" s="8">
        <f>F12+F29+F49+F60+F70+F80+F90+M13+M18+M23+M28+M35+M40+F100+F110+F120</f>
        <v>29</v>
      </c>
      <c r="N66" s="104">
        <f>M66/K66</f>
        <v>0.10740740740740741</v>
      </c>
      <c r="O66" s="133"/>
      <c r="P66" s="134"/>
      <c r="Q66" s="135"/>
      <c r="R66" s="135"/>
      <c r="S66" s="135"/>
      <c r="T66" s="135"/>
      <c r="U66" s="7"/>
      <c r="V66" s="24"/>
      <c r="W66" s="135"/>
      <c r="X66" s="135"/>
      <c r="Y66" s="135"/>
      <c r="Z66" s="135"/>
      <c r="AA66" s="135"/>
      <c r="AB66" s="7"/>
    </row>
    <row r="67" spans="1:28" ht="12" customHeight="1">
      <c r="A67" s="44">
        <v>52</v>
      </c>
      <c r="B67" s="129" t="s">
        <v>13</v>
      </c>
      <c r="C67" s="93">
        <v>4</v>
      </c>
      <c r="D67" s="93">
        <v>4</v>
      </c>
      <c r="E67" s="93">
        <v>3</v>
      </c>
      <c r="F67" s="22">
        <f t="shared" si="16"/>
        <v>1</v>
      </c>
      <c r="G67" s="22">
        <f>C67-D67</f>
        <v>0</v>
      </c>
      <c r="H67" s="134"/>
      <c r="I67" s="134"/>
      <c r="J67" s="101" t="s">
        <v>117</v>
      </c>
      <c r="K67" s="101"/>
      <c r="L67" s="101"/>
      <c r="M67" s="101"/>
      <c r="N67" s="102"/>
      <c r="O67" s="133"/>
      <c r="P67" s="134"/>
      <c r="Q67" s="135"/>
      <c r="R67" s="135"/>
      <c r="S67" s="135"/>
      <c r="T67" s="135"/>
      <c r="U67" s="7"/>
      <c r="V67" s="24"/>
      <c r="W67" s="135"/>
      <c r="X67" s="135"/>
      <c r="Y67" s="135"/>
      <c r="Z67" s="135"/>
      <c r="AA67" s="135"/>
      <c r="AB67" s="7"/>
    </row>
    <row r="68" spans="1:28" ht="12" customHeight="1">
      <c r="A68" s="44"/>
      <c r="B68" s="129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133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129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102</v>
      </c>
      <c r="O69" s="133"/>
      <c r="P69" s="133"/>
      <c r="Q69" s="135"/>
      <c r="R69" s="135"/>
      <c r="S69" s="135"/>
      <c r="T69" s="135"/>
      <c r="U69" s="7"/>
      <c r="V69" s="133"/>
      <c r="W69" s="135"/>
      <c r="X69" s="135"/>
      <c r="Y69" s="135"/>
      <c r="Z69" s="135"/>
      <c r="AA69" s="135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81</v>
      </c>
      <c r="E70" s="29">
        <f>SUM(E62:E69)</f>
        <v>70</v>
      </c>
      <c r="F70" s="29">
        <f>SUM(F62:F69)</f>
        <v>11</v>
      </c>
      <c r="G70" s="63">
        <f>SUM(G62:G69)</f>
        <v>-3</v>
      </c>
      <c r="H70" s="24"/>
      <c r="I70" s="135"/>
      <c r="J70" s="135"/>
      <c r="K70" s="294" t="s">
        <v>38</v>
      </c>
      <c r="L70" s="294"/>
      <c r="M70" s="294"/>
      <c r="N70" s="106">
        <f>L66/N69</f>
        <v>2.3627450980392157</v>
      </c>
      <c r="O70" s="133"/>
      <c r="P70" s="133"/>
      <c r="Q70" s="135"/>
      <c r="R70" s="135"/>
      <c r="S70" s="135"/>
      <c r="T70" s="135"/>
      <c r="U70" s="7"/>
      <c r="V70" s="133"/>
      <c r="W70" s="135"/>
      <c r="X70" s="135"/>
      <c r="Y70" s="135"/>
      <c r="Z70" s="135"/>
      <c r="AA70" s="135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133"/>
      <c r="J71" s="135"/>
      <c r="K71" s="135"/>
      <c r="L71" s="135"/>
      <c r="M71" s="135"/>
      <c r="N71" s="7"/>
      <c r="O71" s="133"/>
      <c r="P71" s="133"/>
      <c r="Q71" s="135"/>
      <c r="R71" s="135"/>
      <c r="S71" s="135"/>
      <c r="T71" s="135"/>
      <c r="U71" s="7"/>
      <c r="V71" s="133"/>
      <c r="W71" s="135"/>
      <c r="X71" s="135"/>
      <c r="Y71" s="135"/>
      <c r="Z71" s="135"/>
      <c r="AA71" s="135"/>
      <c r="AB71" s="7"/>
    </row>
    <row r="72" spans="1:28" ht="12" customHeight="1">
      <c r="A72" s="12">
        <v>54</v>
      </c>
      <c r="B72" s="126" t="s">
        <v>2</v>
      </c>
      <c r="C72" s="126">
        <v>1</v>
      </c>
      <c r="D72" s="126">
        <v>0</v>
      </c>
      <c r="E72" s="126">
        <v>0</v>
      </c>
      <c r="F72" s="126">
        <f>D72-E72</f>
        <v>0</v>
      </c>
      <c r="G72" s="126">
        <f>C72-E72</f>
        <v>1</v>
      </c>
      <c r="H72" s="133"/>
      <c r="I72" s="135"/>
      <c r="J72" s="135"/>
      <c r="K72" s="135"/>
      <c r="L72" s="135"/>
      <c r="M72" s="135"/>
      <c r="N72" s="7"/>
      <c r="O72" s="133"/>
      <c r="P72" s="134"/>
      <c r="Q72" s="135"/>
      <c r="R72" s="135"/>
      <c r="S72" s="135"/>
      <c r="T72" s="135"/>
      <c r="U72" s="7"/>
      <c r="V72" s="133"/>
      <c r="W72" s="135"/>
      <c r="X72" s="135"/>
      <c r="Y72" s="135"/>
      <c r="Z72" s="135"/>
      <c r="AA72" s="135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135"/>
      <c r="J73" s="135"/>
      <c r="K73" s="295"/>
      <c r="L73" s="296"/>
      <c r="M73" s="93" t="s">
        <v>19</v>
      </c>
      <c r="N73" s="5" t="s">
        <v>20</v>
      </c>
      <c r="O73" s="133"/>
      <c r="P73" s="134"/>
      <c r="Q73" s="135"/>
      <c r="R73" s="135"/>
      <c r="S73" s="135"/>
      <c r="T73" s="135"/>
      <c r="U73" s="7"/>
      <c r="V73" s="133"/>
      <c r="W73" s="135"/>
      <c r="X73" s="135"/>
      <c r="Y73" s="135"/>
      <c r="Z73" s="135"/>
      <c r="AA73" s="135"/>
      <c r="AB73" s="7"/>
    </row>
    <row r="74" spans="1:28" ht="12" customHeight="1">
      <c r="A74" s="12">
        <v>56</v>
      </c>
      <c r="B74" s="129" t="s">
        <v>46</v>
      </c>
      <c r="C74" s="93">
        <v>1</v>
      </c>
      <c r="D74" s="93">
        <v>0</v>
      </c>
      <c r="E74" s="93">
        <v>0</v>
      </c>
      <c r="F74" s="126">
        <f>D74-E74</f>
        <v>0</v>
      </c>
      <c r="G74" s="126">
        <f>C74-E74</f>
        <v>1</v>
      </c>
      <c r="H74" s="24"/>
      <c r="I74" s="135"/>
      <c r="J74" s="135"/>
      <c r="K74" s="279" t="s">
        <v>40</v>
      </c>
      <c r="L74" s="280"/>
      <c r="M74" s="5">
        <f>E54+E65+E75+E85+E95+E105+E115</f>
        <v>97</v>
      </c>
      <c r="N74" s="5">
        <f>F54+F65+F75+F85+F95+F105+F115</f>
        <v>14</v>
      </c>
      <c r="O74" s="276"/>
      <c r="P74" s="276"/>
      <c r="Q74" s="276"/>
      <c r="R74" s="276"/>
      <c r="S74" s="276"/>
      <c r="T74" s="276"/>
      <c r="U74" s="276"/>
      <c r="V74" s="133"/>
      <c r="W74" s="135"/>
      <c r="X74" s="135"/>
      <c r="Y74" s="135"/>
      <c r="Z74" s="135"/>
      <c r="AA74" s="135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134"/>
      <c r="J75" s="134"/>
      <c r="K75" s="279" t="s">
        <v>51</v>
      </c>
      <c r="L75" s="280"/>
      <c r="M75" s="5">
        <f t="shared" ref="M75:N76" si="21">E55+E66+E76+E86+E96+E106+E116</f>
        <v>16</v>
      </c>
      <c r="N75" s="5">
        <f t="shared" si="21"/>
        <v>2</v>
      </c>
      <c r="O75" s="24"/>
      <c r="P75" s="133"/>
      <c r="Q75" s="135"/>
      <c r="R75" s="135"/>
      <c r="S75" s="135"/>
      <c r="T75" s="135"/>
      <c r="U75" s="7"/>
      <c r="V75" s="133"/>
      <c r="W75" s="135"/>
      <c r="X75" s="135"/>
      <c r="Y75" s="135"/>
      <c r="Z75" s="135"/>
      <c r="AA75" s="135"/>
      <c r="AB75" s="7"/>
    </row>
    <row r="76" spans="1:28" ht="12" customHeight="1">
      <c r="A76" s="12">
        <v>58</v>
      </c>
      <c r="B76" s="129" t="s">
        <v>12</v>
      </c>
      <c r="C76" s="93">
        <v>8</v>
      </c>
      <c r="D76" s="93">
        <v>0</v>
      </c>
      <c r="E76" s="93">
        <v>0</v>
      </c>
      <c r="F76" s="126">
        <f>D76-E76</f>
        <v>0</v>
      </c>
      <c r="G76" s="126">
        <f>C76-E76</f>
        <v>8</v>
      </c>
      <c r="H76" s="49"/>
      <c r="I76" s="134"/>
      <c r="J76" s="134"/>
      <c r="K76" s="279" t="s">
        <v>52</v>
      </c>
      <c r="L76" s="280"/>
      <c r="M76" s="5">
        <f t="shared" si="21"/>
        <v>7</v>
      </c>
      <c r="N76" s="5">
        <f t="shared" si="21"/>
        <v>1</v>
      </c>
      <c r="O76" s="24"/>
      <c r="P76" s="133"/>
      <c r="Q76" s="135"/>
      <c r="R76" s="135"/>
      <c r="S76" s="135"/>
      <c r="T76" s="135"/>
      <c r="U76" s="7"/>
      <c r="V76" s="133"/>
      <c r="W76" s="135"/>
      <c r="X76" s="135"/>
      <c r="Y76" s="135"/>
      <c r="Z76" s="135"/>
      <c r="AA76" s="135"/>
      <c r="AB76" s="7"/>
    </row>
    <row r="77" spans="1:28" ht="12" customHeight="1">
      <c r="A77" s="55">
        <v>59</v>
      </c>
      <c r="B77" s="129" t="s">
        <v>13</v>
      </c>
      <c r="C77" s="93">
        <v>4</v>
      </c>
      <c r="D77" s="93">
        <v>0</v>
      </c>
      <c r="E77" s="93">
        <v>0</v>
      </c>
      <c r="F77" s="126">
        <f>D77-E77</f>
        <v>0</v>
      </c>
      <c r="G77" s="126">
        <f>C77-D77</f>
        <v>4</v>
      </c>
      <c r="H77" s="3"/>
      <c r="I77" s="23"/>
      <c r="J77" s="3"/>
      <c r="K77" s="281" t="s">
        <v>90</v>
      </c>
      <c r="L77" s="282"/>
      <c r="M77" s="126">
        <f>E58+E69+E78+E89+E99+E109+E119</f>
        <v>12</v>
      </c>
      <c r="N77" s="126">
        <f>F69+F58+F78+F89+F99+F109+F119</f>
        <v>0</v>
      </c>
      <c r="O77" s="24"/>
      <c r="P77" s="133"/>
      <c r="Q77" s="135"/>
      <c r="R77" s="135"/>
      <c r="S77" s="135"/>
      <c r="T77" s="135"/>
      <c r="U77" s="7"/>
      <c r="V77" s="133"/>
      <c r="W77" s="135"/>
      <c r="X77" s="135"/>
      <c r="Y77" s="135"/>
      <c r="Z77" s="135"/>
      <c r="AA77" s="135"/>
      <c r="AB77" s="7"/>
    </row>
    <row r="78" spans="1:28" ht="12" customHeight="1">
      <c r="A78" s="12">
        <v>60</v>
      </c>
      <c r="B78" s="129" t="s">
        <v>49</v>
      </c>
      <c r="C78" s="93">
        <v>4</v>
      </c>
      <c r="D78" s="93">
        <v>0</v>
      </c>
      <c r="E78" s="93">
        <v>0</v>
      </c>
      <c r="F78" s="126">
        <f>D78-E78</f>
        <v>0</v>
      </c>
      <c r="G78" s="126">
        <f>C78-D78</f>
        <v>4</v>
      </c>
      <c r="H78" s="3"/>
      <c r="I78" s="23"/>
      <c r="J78" s="3"/>
      <c r="K78" s="98"/>
      <c r="L78" s="98"/>
      <c r="M78" s="133"/>
      <c r="N78" s="133"/>
      <c r="O78" s="24"/>
      <c r="P78" s="133"/>
      <c r="Q78" s="135"/>
      <c r="R78" s="135"/>
      <c r="S78" s="135"/>
      <c r="T78" s="135"/>
      <c r="U78" s="7"/>
      <c r="V78" s="133"/>
      <c r="W78" s="135"/>
      <c r="X78" s="135"/>
      <c r="Y78" s="135"/>
      <c r="Z78" s="135"/>
      <c r="AA78" s="135"/>
      <c r="AB78" s="7"/>
    </row>
    <row r="79" spans="1:28" ht="12" customHeight="1">
      <c r="A79" s="12">
        <v>61</v>
      </c>
      <c r="B79" s="129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133"/>
      <c r="I79" s="133"/>
      <c r="J79" s="135"/>
      <c r="K79" s="135"/>
      <c r="L79" s="135"/>
      <c r="M79" s="135"/>
      <c r="N79" s="7"/>
      <c r="O79" s="24"/>
      <c r="P79" s="134"/>
      <c r="Q79" s="135"/>
      <c r="R79" s="135"/>
      <c r="S79" s="135"/>
      <c r="T79" s="135"/>
      <c r="U79" s="7"/>
      <c r="V79" s="133"/>
      <c r="W79" s="135"/>
      <c r="X79" s="135"/>
      <c r="Y79" s="135"/>
      <c r="Z79" s="135"/>
      <c r="AA79" s="135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133"/>
      <c r="I80" s="133"/>
      <c r="J80" s="135"/>
      <c r="K80" s="285" t="s">
        <v>108</v>
      </c>
      <c r="L80" s="286"/>
      <c r="M80" s="287"/>
      <c r="N80" s="291">
        <f>L66/N69</f>
        <v>2.3627450980392157</v>
      </c>
      <c r="O80" s="133"/>
      <c r="P80" s="134"/>
      <c r="Q80" s="133"/>
      <c r="R80" s="133"/>
      <c r="S80" s="133"/>
      <c r="T80" s="133"/>
      <c r="U80" s="133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133"/>
      <c r="I81" s="133"/>
      <c r="J81" s="135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126" t="s">
        <v>2</v>
      </c>
      <c r="C82" s="126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133"/>
      <c r="I82" s="133"/>
      <c r="J82" s="135"/>
      <c r="K82" s="135"/>
      <c r="L82" s="135"/>
      <c r="M82" s="135"/>
      <c r="N82" s="7"/>
      <c r="O82" s="24"/>
      <c r="P82" s="133"/>
      <c r="Q82" s="135"/>
      <c r="R82" s="135"/>
      <c r="S82" s="135"/>
      <c r="T82" s="135"/>
      <c r="U82" s="7"/>
      <c r="V82" s="24"/>
      <c r="W82" s="135"/>
      <c r="X82" s="135"/>
      <c r="Y82" s="135"/>
      <c r="Z82" s="135"/>
      <c r="AA82" s="135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133"/>
      <c r="I83" s="133"/>
      <c r="J83" s="135"/>
      <c r="K83" s="133"/>
      <c r="L83" s="133"/>
      <c r="M83" s="133"/>
      <c r="N83" s="133"/>
      <c r="O83" s="24"/>
      <c r="P83" s="134"/>
      <c r="Q83" s="135"/>
      <c r="R83" s="135"/>
      <c r="S83" s="135"/>
      <c r="T83" s="135"/>
      <c r="U83" s="7"/>
      <c r="V83" s="24"/>
      <c r="W83" s="133"/>
      <c r="X83" s="135"/>
      <c r="Y83" s="135"/>
      <c r="Z83" s="135"/>
      <c r="AA83" s="135"/>
      <c r="AB83" s="7"/>
    </row>
    <row r="84" spans="1:28" ht="12" customHeight="1">
      <c r="A84" s="15">
        <v>64</v>
      </c>
      <c r="B84" s="129" t="s">
        <v>46</v>
      </c>
      <c r="C84" s="93">
        <v>1</v>
      </c>
      <c r="D84" s="126">
        <v>0</v>
      </c>
      <c r="E84" s="126">
        <v>0</v>
      </c>
      <c r="F84" s="58">
        <f t="shared" si="24"/>
        <v>0</v>
      </c>
      <c r="G84" s="5">
        <v>0</v>
      </c>
      <c r="H84" s="133"/>
      <c r="I84" s="133"/>
      <c r="J84" s="135"/>
      <c r="K84" s="133"/>
      <c r="L84" s="133"/>
      <c r="M84" s="133"/>
      <c r="N84" s="133"/>
      <c r="O84" s="133"/>
      <c r="P84" s="134"/>
      <c r="Q84" s="133"/>
      <c r="R84" s="133"/>
      <c r="S84" s="133"/>
      <c r="T84" s="133"/>
      <c r="U84" s="133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133"/>
      <c r="I85" s="133"/>
      <c r="J85" s="135"/>
      <c r="K85" s="133"/>
      <c r="L85" s="133"/>
      <c r="M85" s="133"/>
      <c r="N85" s="133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129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133"/>
      <c r="I86" s="133"/>
      <c r="J86" s="135"/>
      <c r="K86" s="135"/>
      <c r="L86" s="135"/>
      <c r="M86" s="135"/>
      <c r="N86" s="7"/>
      <c r="O86" s="128"/>
      <c r="P86" s="128"/>
      <c r="Q86" s="128"/>
      <c r="R86" s="128"/>
      <c r="S86" s="128"/>
      <c r="T86" s="128"/>
      <c r="U86" s="128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129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133"/>
      <c r="I87" s="133"/>
      <c r="J87" s="135"/>
      <c r="K87" s="135"/>
      <c r="L87" s="135"/>
      <c r="M87" s="135"/>
      <c r="N87" s="7"/>
      <c r="O87" s="128"/>
      <c r="P87" s="128"/>
      <c r="Q87" s="128"/>
      <c r="R87" s="128"/>
      <c r="S87" s="128"/>
      <c r="T87" s="128"/>
      <c r="U87" s="128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129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128"/>
      <c r="P88" s="128"/>
      <c r="Q88" s="128"/>
      <c r="R88" s="128"/>
      <c r="S88" s="128"/>
      <c r="T88" s="128"/>
      <c r="U88" s="128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129" t="s">
        <v>49</v>
      </c>
      <c r="C89" s="93">
        <v>4</v>
      </c>
      <c r="D89" s="126">
        <v>0</v>
      </c>
      <c r="E89" s="126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133"/>
      <c r="Q89" s="135"/>
      <c r="R89" s="135"/>
      <c r="S89" s="135"/>
      <c r="T89" s="135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134"/>
      <c r="Q90" s="135"/>
      <c r="R90" s="135"/>
      <c r="S90" s="135"/>
      <c r="T90" s="135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133"/>
      <c r="P91" s="134"/>
      <c r="Q91" s="133"/>
      <c r="R91" s="133"/>
      <c r="S91" s="133"/>
      <c r="T91" s="133"/>
      <c r="U91" s="133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126" t="s">
        <v>2</v>
      </c>
      <c r="C92" s="126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134"/>
      <c r="I92" s="134"/>
      <c r="J92" s="134"/>
      <c r="K92" s="134"/>
      <c r="L92" s="134"/>
      <c r="M92" s="134"/>
      <c r="N92" s="49"/>
      <c r="O92" s="133"/>
      <c r="P92" s="134"/>
      <c r="Q92" s="133"/>
      <c r="R92" s="133"/>
      <c r="S92" s="133"/>
      <c r="T92" s="133"/>
      <c r="U92" s="133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134"/>
      <c r="I93" s="134"/>
      <c r="J93" s="134"/>
      <c r="K93" s="134"/>
      <c r="L93" s="134"/>
      <c r="M93" s="134"/>
      <c r="N93" s="49"/>
      <c r="O93" s="133"/>
      <c r="P93" s="134"/>
      <c r="Q93" s="133"/>
      <c r="R93" s="133"/>
      <c r="S93" s="133"/>
      <c r="T93" s="133"/>
      <c r="U93" s="133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129" t="s">
        <v>46</v>
      </c>
      <c r="C94" s="93">
        <v>1</v>
      </c>
      <c r="D94" s="126">
        <v>0</v>
      </c>
      <c r="E94" s="126">
        <v>0</v>
      </c>
      <c r="F94" s="58">
        <f>D94-E94</f>
        <v>0</v>
      </c>
      <c r="G94" s="5">
        <v>0</v>
      </c>
      <c r="H94" s="134"/>
      <c r="I94" s="134"/>
      <c r="J94" s="134"/>
      <c r="K94" s="134"/>
      <c r="L94" s="134"/>
      <c r="M94" s="134"/>
      <c r="N94" s="49"/>
      <c r="O94" s="133"/>
      <c r="P94" s="134"/>
      <c r="Q94" s="133"/>
      <c r="R94" s="133"/>
      <c r="S94" s="133"/>
      <c r="T94" s="133"/>
      <c r="U94" s="133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134"/>
      <c r="I95" s="134"/>
      <c r="J95" s="134"/>
      <c r="K95" s="134"/>
      <c r="L95" s="134"/>
      <c r="M95" s="134"/>
      <c r="N95" s="49"/>
      <c r="O95" s="133"/>
      <c r="P95" s="134"/>
      <c r="Q95" s="133"/>
      <c r="R95" s="133"/>
      <c r="S95" s="133"/>
      <c r="T95" s="133"/>
      <c r="U95" s="133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129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134"/>
      <c r="I96" s="134"/>
      <c r="J96" s="134"/>
      <c r="K96" s="134"/>
      <c r="L96" s="134"/>
      <c r="M96" s="134"/>
      <c r="N96" s="49"/>
      <c r="O96" s="133"/>
      <c r="P96" s="134"/>
      <c r="Q96" s="133"/>
      <c r="R96" s="133"/>
      <c r="S96" s="133"/>
      <c r="T96" s="133"/>
      <c r="U96" s="133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129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134"/>
      <c r="I97" s="134"/>
      <c r="J97" s="134"/>
      <c r="K97" s="134"/>
      <c r="L97" s="134"/>
      <c r="M97" s="134"/>
      <c r="N97" s="49"/>
      <c r="O97" s="133"/>
      <c r="P97" s="134"/>
      <c r="Q97" s="133"/>
      <c r="R97" s="133"/>
      <c r="S97" s="133"/>
      <c r="T97" s="133"/>
      <c r="U97" s="133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129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134"/>
      <c r="I98" s="134"/>
      <c r="J98" s="134"/>
      <c r="K98" s="134"/>
      <c r="L98" s="134"/>
      <c r="M98" s="134"/>
      <c r="N98" s="49"/>
      <c r="O98" s="133"/>
      <c r="P98" s="134"/>
      <c r="Q98" s="133"/>
      <c r="R98" s="133"/>
      <c r="S98" s="133"/>
      <c r="T98" s="133"/>
      <c r="U98" s="133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129" t="s">
        <v>49</v>
      </c>
      <c r="C99" s="93">
        <v>4</v>
      </c>
      <c r="D99" s="126">
        <v>0</v>
      </c>
      <c r="E99" s="126">
        <v>0</v>
      </c>
      <c r="F99" s="93">
        <f>D99-E99</f>
        <v>0</v>
      </c>
      <c r="G99" s="5">
        <f>C99-D99</f>
        <v>4</v>
      </c>
      <c r="H99" s="134"/>
      <c r="I99" s="134"/>
      <c r="J99" s="134"/>
      <c r="K99" s="134"/>
      <c r="L99" s="134"/>
      <c r="M99" s="134"/>
      <c r="N99" s="49"/>
      <c r="O99" s="133"/>
      <c r="P99" s="134"/>
      <c r="Q99" s="133"/>
      <c r="R99" s="133"/>
      <c r="S99" s="133"/>
      <c r="T99" s="133"/>
      <c r="U99" s="133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134"/>
      <c r="Q100" s="135"/>
      <c r="R100" s="135"/>
      <c r="S100" s="135"/>
      <c r="T100" s="135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133"/>
      <c r="P101" s="134"/>
      <c r="Q101" s="133"/>
      <c r="R101" s="133"/>
      <c r="S101" s="133"/>
      <c r="T101" s="133"/>
      <c r="U101" s="133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126" t="s">
        <v>2</v>
      </c>
      <c r="C102" s="126"/>
      <c r="D102" s="93"/>
      <c r="E102" s="93"/>
      <c r="F102" s="58"/>
      <c r="G102" s="5"/>
      <c r="H102" s="134"/>
      <c r="I102" s="134"/>
      <c r="J102" s="134"/>
      <c r="K102" s="134"/>
      <c r="L102" s="134"/>
      <c r="M102" s="134"/>
      <c r="N102" s="49"/>
      <c r="O102" s="133"/>
      <c r="P102" s="134"/>
      <c r="Q102" s="133"/>
      <c r="R102" s="133"/>
      <c r="S102" s="133"/>
      <c r="T102" s="133"/>
      <c r="U102" s="133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134"/>
      <c r="I103" s="134"/>
      <c r="J103" s="134"/>
      <c r="K103" s="134"/>
      <c r="L103" s="134"/>
      <c r="M103" s="134"/>
      <c r="N103" s="49"/>
      <c r="O103" s="133"/>
      <c r="P103" s="134"/>
      <c r="Q103" s="133"/>
      <c r="R103" s="133"/>
      <c r="S103" s="133"/>
      <c r="T103" s="133"/>
      <c r="U103" s="133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129" t="s">
        <v>46</v>
      </c>
      <c r="C104" s="93"/>
      <c r="D104" s="126"/>
      <c r="E104" s="126"/>
      <c r="F104" s="58"/>
      <c r="G104" s="5"/>
      <c r="H104" s="134"/>
      <c r="I104" s="134"/>
      <c r="J104" s="134"/>
      <c r="K104" s="134"/>
      <c r="L104" s="134"/>
      <c r="M104" s="134"/>
      <c r="N104" s="49"/>
      <c r="O104" s="133"/>
      <c r="P104" s="134"/>
      <c r="Q104" s="133"/>
      <c r="R104" s="133"/>
      <c r="S104" s="133"/>
      <c r="T104" s="133"/>
      <c r="U104" s="133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134"/>
      <c r="I105" s="134"/>
      <c r="J105" s="134"/>
      <c r="K105" s="134"/>
      <c r="L105" s="134"/>
      <c r="M105" s="134"/>
      <c r="N105" s="49"/>
      <c r="O105" s="133"/>
      <c r="P105" s="134"/>
      <c r="Q105" s="133"/>
      <c r="R105" s="133"/>
      <c r="S105" s="133"/>
      <c r="T105" s="133"/>
      <c r="U105" s="133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129" t="s">
        <v>12</v>
      </c>
      <c r="C106" s="93"/>
      <c r="D106" s="19"/>
      <c r="E106" s="19"/>
      <c r="F106" s="93"/>
      <c r="G106" s="5"/>
      <c r="H106" s="134"/>
      <c r="I106" s="134"/>
      <c r="J106" s="134"/>
      <c r="K106" s="134"/>
      <c r="L106" s="134"/>
      <c r="M106" s="134"/>
      <c r="N106" s="49"/>
      <c r="O106" s="133"/>
      <c r="P106" s="134"/>
      <c r="Q106" s="133"/>
      <c r="R106" s="133"/>
      <c r="S106" s="133"/>
      <c r="T106" s="133"/>
      <c r="U106" s="133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129" t="s">
        <v>13</v>
      </c>
      <c r="C107" s="93"/>
      <c r="D107" s="19"/>
      <c r="E107" s="19"/>
      <c r="F107" s="93"/>
      <c r="G107" s="5"/>
      <c r="H107" s="134"/>
      <c r="I107" s="134"/>
      <c r="J107" s="134"/>
      <c r="K107" s="134"/>
      <c r="L107" s="134"/>
      <c r="M107" s="134"/>
      <c r="N107" s="49"/>
      <c r="O107" s="133"/>
      <c r="P107" s="134"/>
      <c r="Q107" s="133"/>
      <c r="R107" s="133"/>
      <c r="S107" s="133"/>
      <c r="T107" s="133"/>
      <c r="U107" s="133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129" t="s">
        <v>72</v>
      </c>
      <c r="C108" s="93"/>
      <c r="D108" s="93"/>
      <c r="E108" s="93"/>
      <c r="F108" s="93"/>
      <c r="G108" s="90"/>
      <c r="H108" s="134"/>
      <c r="I108" s="134"/>
      <c r="J108" s="134"/>
      <c r="K108" s="134"/>
      <c r="L108" s="134"/>
      <c r="M108" s="134"/>
      <c r="N108" s="49"/>
      <c r="O108" s="133"/>
      <c r="P108" s="134"/>
      <c r="Q108" s="133"/>
      <c r="R108" s="133"/>
      <c r="S108" s="133"/>
      <c r="T108" s="133"/>
      <c r="U108" s="133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129" t="s">
        <v>49</v>
      </c>
      <c r="C109" s="93"/>
      <c r="D109" s="126"/>
      <c r="E109" s="126"/>
      <c r="F109" s="93"/>
      <c r="G109" s="5"/>
      <c r="H109" s="134"/>
      <c r="I109" s="134"/>
      <c r="J109" s="134"/>
      <c r="K109" s="134"/>
      <c r="L109" s="134"/>
      <c r="M109" s="134"/>
      <c r="N109" s="49"/>
      <c r="O109" s="133"/>
      <c r="P109" s="134"/>
      <c r="Q109" s="133"/>
      <c r="R109" s="133"/>
      <c r="S109" s="133"/>
      <c r="T109" s="133"/>
      <c r="U109" s="133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134"/>
      <c r="Q110" s="135"/>
      <c r="R110" s="135"/>
      <c r="S110" s="135"/>
      <c r="T110" s="135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133"/>
      <c r="P111" s="134"/>
      <c r="Q111" s="133"/>
      <c r="R111" s="133"/>
      <c r="S111" s="133"/>
      <c r="T111" s="133"/>
      <c r="U111" s="133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126" t="s">
        <v>2</v>
      </c>
      <c r="C112" s="126"/>
      <c r="D112" s="93"/>
      <c r="E112" s="93"/>
      <c r="F112" s="58"/>
      <c r="G112" s="5"/>
      <c r="H112" s="134"/>
      <c r="I112" s="134"/>
      <c r="J112" s="134"/>
      <c r="K112" s="134"/>
      <c r="L112" s="134"/>
      <c r="M112" s="134"/>
      <c r="N112" s="49"/>
      <c r="O112" s="133"/>
      <c r="P112" s="134"/>
      <c r="Q112" s="133"/>
      <c r="R112" s="133"/>
      <c r="S112" s="133"/>
      <c r="T112" s="133"/>
      <c r="U112" s="133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134"/>
      <c r="I113" s="134"/>
      <c r="J113" s="134"/>
      <c r="K113" s="134"/>
      <c r="L113" s="134"/>
      <c r="M113" s="134"/>
      <c r="N113" s="49"/>
      <c r="O113" s="133"/>
      <c r="P113" s="134"/>
      <c r="Q113" s="133"/>
      <c r="R113" s="133"/>
      <c r="S113" s="133"/>
      <c r="T113" s="133"/>
      <c r="U113" s="133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129" t="s">
        <v>46</v>
      </c>
      <c r="C114" s="93"/>
      <c r="D114" s="126"/>
      <c r="E114" s="126"/>
      <c r="F114" s="58"/>
      <c r="G114" s="5"/>
      <c r="H114" s="134"/>
      <c r="I114" s="134"/>
      <c r="J114" s="134"/>
      <c r="K114" s="134"/>
      <c r="L114" s="134"/>
      <c r="M114" s="134"/>
      <c r="N114" s="49"/>
      <c r="O114" s="133"/>
      <c r="P114" s="134"/>
      <c r="Q114" s="133"/>
      <c r="R114" s="133"/>
      <c r="S114" s="133"/>
      <c r="T114" s="133"/>
      <c r="U114" s="133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134"/>
      <c r="I115" s="134"/>
      <c r="J115" s="134"/>
      <c r="K115" s="134"/>
      <c r="L115" s="134"/>
      <c r="M115" s="134"/>
      <c r="N115" s="49"/>
      <c r="O115" s="133"/>
      <c r="P115" s="134"/>
      <c r="Q115" s="133"/>
      <c r="R115" s="133"/>
      <c r="S115" s="133"/>
      <c r="T115" s="133"/>
      <c r="U115" s="133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129" t="s">
        <v>12</v>
      </c>
      <c r="C116" s="93"/>
      <c r="D116" s="19"/>
      <c r="E116" s="19"/>
      <c r="F116" s="93"/>
      <c r="G116" s="5"/>
      <c r="H116" s="134"/>
      <c r="I116" s="134"/>
      <c r="J116" s="134"/>
      <c r="K116" s="134"/>
      <c r="L116" s="134"/>
      <c r="M116" s="134"/>
      <c r="N116" s="49"/>
      <c r="O116" s="133"/>
      <c r="P116" s="134"/>
      <c r="Q116" s="133"/>
      <c r="R116" s="133"/>
      <c r="S116" s="133"/>
      <c r="T116" s="133"/>
      <c r="U116" s="133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129" t="s">
        <v>13</v>
      </c>
      <c r="C117" s="93"/>
      <c r="D117" s="19"/>
      <c r="E117" s="19"/>
      <c r="F117" s="93"/>
      <c r="G117" s="5"/>
      <c r="H117" s="134"/>
      <c r="I117" s="134"/>
      <c r="J117" s="134"/>
      <c r="K117" s="134"/>
      <c r="L117" s="134"/>
      <c r="M117" s="134"/>
      <c r="N117" s="49"/>
      <c r="O117" s="133"/>
      <c r="P117" s="134"/>
      <c r="Q117" s="133"/>
      <c r="R117" s="133"/>
      <c r="S117" s="133"/>
      <c r="T117" s="133"/>
      <c r="U117" s="133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129" t="s">
        <v>72</v>
      </c>
      <c r="C118" s="93"/>
      <c r="D118" s="93"/>
      <c r="E118" s="93"/>
      <c r="F118" s="93"/>
      <c r="G118" s="90"/>
      <c r="H118" s="134"/>
      <c r="I118" s="134"/>
      <c r="J118" s="134"/>
      <c r="K118" s="134"/>
      <c r="L118" s="134"/>
      <c r="M118" s="134"/>
      <c r="N118" s="49"/>
      <c r="O118" s="133"/>
      <c r="P118" s="134"/>
      <c r="Q118" s="133"/>
      <c r="R118" s="133"/>
      <c r="S118" s="133"/>
      <c r="T118" s="133"/>
      <c r="U118" s="133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129" t="s">
        <v>49</v>
      </c>
      <c r="C119" s="93"/>
      <c r="D119" s="126"/>
      <c r="E119" s="126"/>
      <c r="F119" s="93"/>
      <c r="G119" s="5"/>
      <c r="H119" s="134"/>
      <c r="I119" s="134"/>
      <c r="J119" s="134"/>
      <c r="K119" s="134"/>
      <c r="L119" s="134"/>
      <c r="M119" s="134"/>
      <c r="N119" s="49"/>
      <c r="O119" s="133"/>
      <c r="P119" s="134"/>
      <c r="Q119" s="133"/>
      <c r="R119" s="133"/>
      <c r="S119" s="133"/>
      <c r="T119" s="133"/>
      <c r="U119" s="133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134"/>
      <c r="J120" s="134"/>
      <c r="K120" s="135"/>
      <c r="L120" s="135"/>
      <c r="M120" s="135"/>
      <c r="N120" s="7"/>
      <c r="O120" s="50"/>
      <c r="P120" s="130"/>
      <c r="Q120" s="130"/>
      <c r="R120" s="130"/>
      <c r="S120" s="130"/>
      <c r="T120" s="130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132"/>
      <c r="K121" s="132"/>
      <c r="L121" s="132"/>
      <c r="M121" s="132"/>
      <c r="N121" s="132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133"/>
      <c r="Q122" s="134"/>
      <c r="R122" s="134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133"/>
      <c r="J123" s="135"/>
      <c r="K123" s="135"/>
      <c r="L123" s="135"/>
      <c r="M123" s="135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133"/>
      <c r="B124" s="133"/>
      <c r="C124" s="135"/>
      <c r="D124" s="135"/>
      <c r="E124" s="135"/>
      <c r="F124" s="135"/>
      <c r="G124" s="7"/>
      <c r="H124" s="261"/>
      <c r="I124" s="261"/>
      <c r="J124" s="131"/>
      <c r="K124" s="131"/>
      <c r="L124" s="131"/>
      <c r="M124" s="131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133"/>
      <c r="B125" s="133"/>
      <c r="C125" s="135"/>
      <c r="D125" s="135"/>
      <c r="E125" s="135"/>
      <c r="F125" s="135"/>
      <c r="G125" s="7"/>
      <c r="H125" s="76"/>
      <c r="I125" s="76"/>
      <c r="J125" s="76"/>
      <c r="K125" s="76"/>
      <c r="L125" s="76"/>
      <c r="M125" s="76"/>
      <c r="N125" s="76"/>
      <c r="O125" s="18"/>
      <c r="P125" s="133"/>
      <c r="Q125" s="133"/>
      <c r="R125" s="134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133"/>
      <c r="B126" s="133"/>
      <c r="C126" s="135"/>
      <c r="D126" s="135"/>
      <c r="E126" s="135"/>
      <c r="F126" s="135"/>
      <c r="G126" s="7"/>
      <c r="H126" s="49"/>
      <c r="I126" s="134"/>
      <c r="J126" s="134"/>
      <c r="K126" s="135"/>
      <c r="L126" s="135"/>
      <c r="M126" s="135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133"/>
      <c r="B127" s="133"/>
      <c r="C127" s="134"/>
      <c r="D127" s="135"/>
      <c r="E127" s="135"/>
      <c r="F127" s="135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38" customFormat="1" ht="10.7" customHeight="1">
      <c r="A128" s="133"/>
      <c r="B128" s="135"/>
      <c r="C128" s="135"/>
      <c r="D128" s="135"/>
      <c r="E128" s="135"/>
      <c r="F128" s="135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134"/>
      <c r="J129" s="135"/>
      <c r="K129" s="135"/>
      <c r="L129" s="135"/>
      <c r="M129" s="135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134"/>
      <c r="I130" s="134"/>
      <c r="J130" s="135"/>
      <c r="K130" s="135"/>
      <c r="L130" s="135"/>
      <c r="M130" s="135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133"/>
      <c r="B131" s="133"/>
      <c r="C131" s="135"/>
      <c r="D131" s="135"/>
      <c r="E131" s="135"/>
      <c r="F131" s="135"/>
      <c r="G131" s="7"/>
      <c r="H131" s="49"/>
      <c r="I131" s="133"/>
      <c r="J131" s="135"/>
      <c r="K131" s="135"/>
      <c r="L131" s="135"/>
      <c r="M131" s="135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134"/>
      <c r="C132" s="135"/>
      <c r="D132" s="135"/>
      <c r="E132" s="135"/>
      <c r="F132" s="135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133"/>
      <c r="B133" s="133"/>
      <c r="C133" s="135"/>
      <c r="D133" s="135"/>
      <c r="E133" s="135"/>
      <c r="F133" s="135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133"/>
      <c r="C134" s="135"/>
      <c r="D134" s="135"/>
      <c r="E134" s="135"/>
      <c r="F134" s="135"/>
      <c r="G134" s="7"/>
      <c r="H134" s="49"/>
      <c r="I134" s="133"/>
      <c r="J134" s="135"/>
      <c r="K134" s="135"/>
      <c r="L134" s="135"/>
      <c r="M134" s="135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133"/>
      <c r="B135" s="133"/>
      <c r="C135" s="135"/>
      <c r="D135" s="135"/>
      <c r="E135" s="135"/>
      <c r="F135" s="135"/>
      <c r="G135" s="7"/>
      <c r="H135" s="134"/>
      <c r="I135" s="133"/>
      <c r="J135" s="135"/>
      <c r="K135" s="135"/>
      <c r="L135" s="135"/>
      <c r="M135" s="135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133"/>
      <c r="B136" s="133"/>
      <c r="C136" s="135"/>
      <c r="D136" s="135"/>
      <c r="E136" s="135"/>
      <c r="F136" s="135"/>
      <c r="G136" s="7"/>
    </row>
  </sheetData>
  <mergeCells count="111"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topLeftCell="A55" zoomScale="115" zoomScaleNormal="100" zoomScaleSheetLayoutView="115" workbookViewId="0">
      <selection activeCell="O6" sqref="O6"/>
    </sheetView>
  </sheetViews>
  <sheetFormatPr defaultRowHeight="15.75"/>
  <cols>
    <col min="1" max="1" width="3.7109375" style="140" customWidth="1"/>
    <col min="2" max="2" width="24.28515625" style="139" bestFit="1" customWidth="1"/>
    <col min="3" max="3" width="8.5703125" style="140" bestFit="1" customWidth="1"/>
    <col min="4" max="4" width="7.5703125" style="140" bestFit="1" customWidth="1"/>
    <col min="5" max="5" width="7.7109375" style="3" customWidth="1"/>
    <col min="6" max="6" width="6.42578125" style="140" bestFit="1" customWidth="1"/>
    <col min="7" max="7" width="5.42578125" style="140" customWidth="1"/>
    <col min="8" max="8" width="3.7109375" style="140" customWidth="1"/>
    <col min="9" max="9" width="26" style="139" bestFit="1" customWidth="1"/>
    <col min="10" max="10" width="8.5703125" style="140" bestFit="1" customWidth="1"/>
    <col min="11" max="11" width="8.7109375" style="140" bestFit="1" customWidth="1"/>
    <col min="12" max="12" width="9" style="140" customWidth="1"/>
    <col min="13" max="13" width="8.85546875" style="140" customWidth="1"/>
    <col min="14" max="14" width="7.140625" style="3" bestFit="1" customWidth="1"/>
    <col min="15" max="15" width="15.140625" style="140" bestFit="1" customWidth="1"/>
    <col min="16" max="16384" width="9.140625" style="140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122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150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142"/>
      <c r="P5" s="142"/>
      <c r="Q5" s="143"/>
      <c r="R5" s="143"/>
      <c r="S5" s="143"/>
      <c r="T5" s="143"/>
      <c r="U5" s="7"/>
      <c r="V5" s="144"/>
      <c r="W5" s="142"/>
      <c r="X5" s="144"/>
      <c r="Y5" s="143"/>
      <c r="Z5" s="143"/>
      <c r="AA5" s="143"/>
      <c r="AB5" s="7"/>
    </row>
    <row r="6" spans="1:28" ht="12" customHeight="1">
      <c r="A6" s="150">
        <v>2</v>
      </c>
      <c r="B6" s="150" t="s">
        <v>67</v>
      </c>
      <c r="C6" s="93">
        <v>1</v>
      </c>
      <c r="D6" s="151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151">
        <v>77</v>
      </c>
      <c r="I6" s="150" t="s">
        <v>59</v>
      </c>
      <c r="J6" s="151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142"/>
      <c r="P6" s="142"/>
      <c r="Q6" s="143"/>
      <c r="R6" s="143"/>
      <c r="S6" s="143"/>
      <c r="T6" s="143"/>
      <c r="U6" s="7"/>
      <c r="V6" s="144"/>
      <c r="W6" s="142"/>
      <c r="X6" s="144"/>
      <c r="Y6" s="143"/>
      <c r="Z6" s="143"/>
      <c r="AA6" s="143"/>
      <c r="AB6" s="7"/>
    </row>
    <row r="7" spans="1:28" ht="12" customHeight="1">
      <c r="A7" s="150">
        <v>3</v>
      </c>
      <c r="B7" s="150" t="s">
        <v>45</v>
      </c>
      <c r="C7" s="93">
        <v>1</v>
      </c>
      <c r="D7" s="151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150" t="s">
        <v>56</v>
      </c>
      <c r="J7" s="151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142"/>
      <c r="P7" s="142"/>
      <c r="Q7" s="143"/>
      <c r="R7" s="143"/>
      <c r="S7" s="143"/>
      <c r="T7" s="143"/>
      <c r="U7" s="7"/>
      <c r="V7" s="144"/>
      <c r="W7" s="142"/>
      <c r="X7" s="144"/>
      <c r="Y7" s="143"/>
      <c r="Z7" s="143"/>
      <c r="AA7" s="143"/>
      <c r="AB7" s="7"/>
    </row>
    <row r="8" spans="1:28" ht="12" customHeight="1">
      <c r="A8" s="150">
        <v>4</v>
      </c>
      <c r="B8" s="150" t="s">
        <v>101</v>
      </c>
      <c r="C8" s="151">
        <v>3</v>
      </c>
      <c r="D8" s="151">
        <v>2</v>
      </c>
      <c r="E8" s="93">
        <v>1</v>
      </c>
      <c r="F8" s="93">
        <f t="shared" si="0"/>
        <v>1</v>
      </c>
      <c r="G8" s="5">
        <f t="shared" si="1"/>
        <v>1</v>
      </c>
      <c r="H8" s="151">
        <v>79</v>
      </c>
      <c r="I8" s="150" t="s">
        <v>60</v>
      </c>
      <c r="J8" s="151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142"/>
      <c r="P8" s="142"/>
      <c r="Q8" s="144"/>
      <c r="R8" s="143"/>
      <c r="S8" s="143"/>
      <c r="T8" s="143"/>
      <c r="U8" s="7"/>
      <c r="V8" s="144"/>
      <c r="W8" s="142"/>
      <c r="X8" s="144"/>
      <c r="Y8" s="143"/>
      <c r="Z8" s="143"/>
      <c r="AA8" s="143"/>
      <c r="AB8" s="7"/>
    </row>
    <row r="9" spans="1:28" ht="12" customHeight="1">
      <c r="A9" s="150">
        <v>5</v>
      </c>
      <c r="B9" s="93" t="s">
        <v>4</v>
      </c>
      <c r="C9" s="93">
        <v>1</v>
      </c>
      <c r="D9" s="151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151" t="s">
        <v>114</v>
      </c>
      <c r="J9" s="151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142"/>
      <c r="P9" s="144"/>
      <c r="Q9" s="143"/>
      <c r="R9" s="143"/>
      <c r="S9" s="143"/>
      <c r="T9" s="143"/>
      <c r="U9" s="7"/>
      <c r="V9" s="144"/>
      <c r="W9" s="144"/>
      <c r="X9" s="144"/>
      <c r="Y9" s="143"/>
      <c r="Z9" s="143"/>
      <c r="AA9" s="143"/>
      <c r="AB9" s="7"/>
    </row>
    <row r="10" spans="1:28" ht="12" customHeight="1">
      <c r="A10" s="150">
        <v>6</v>
      </c>
      <c r="B10" s="75" t="s">
        <v>113</v>
      </c>
      <c r="C10" s="93">
        <v>2</v>
      </c>
      <c r="D10" s="151">
        <v>2</v>
      </c>
      <c r="E10" s="93">
        <v>2</v>
      </c>
      <c r="F10" s="93">
        <f t="shared" si="0"/>
        <v>0</v>
      </c>
      <c r="G10" s="5">
        <f t="shared" si="1"/>
        <v>0</v>
      </c>
      <c r="H10" s="151">
        <v>81</v>
      </c>
      <c r="I10" s="151" t="s">
        <v>78</v>
      </c>
      <c r="J10" s="151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142"/>
      <c r="P10" s="144"/>
      <c r="Q10" s="143"/>
      <c r="R10" s="143"/>
      <c r="S10" s="143"/>
      <c r="T10" s="143"/>
      <c r="U10" s="7"/>
      <c r="V10" s="144"/>
      <c r="W10" s="144"/>
      <c r="X10" s="144"/>
      <c r="Y10" s="143"/>
      <c r="Z10" s="143"/>
      <c r="AA10" s="143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151">
        <v>1</v>
      </c>
      <c r="E11" s="93">
        <v>1</v>
      </c>
      <c r="F11" s="93">
        <f>D11-E11</f>
        <v>0</v>
      </c>
      <c r="G11" s="5">
        <f t="shared" si="1"/>
        <v>0</v>
      </c>
      <c r="H11" s="10">
        <v>82</v>
      </c>
      <c r="I11" s="150" t="s">
        <v>77</v>
      </c>
      <c r="J11" s="151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142"/>
      <c r="P11" s="144"/>
      <c r="Q11" s="143"/>
      <c r="R11" s="143"/>
      <c r="S11" s="143"/>
      <c r="T11" s="143"/>
      <c r="U11" s="7"/>
      <c r="V11" s="144"/>
      <c r="W11" s="144"/>
      <c r="X11" s="144"/>
      <c r="Y11" s="143"/>
      <c r="Z11" s="143"/>
      <c r="AA11" s="143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6</v>
      </c>
      <c r="F12" s="29">
        <f>SUM(F5:F11)</f>
        <v>1</v>
      </c>
      <c r="G12" s="97">
        <f t="shared" si="1"/>
        <v>3</v>
      </c>
      <c r="H12" s="151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142"/>
      <c r="P12" s="144"/>
      <c r="Q12" s="143"/>
      <c r="R12" s="143"/>
      <c r="S12" s="143"/>
      <c r="T12" s="143"/>
      <c r="U12" s="7"/>
      <c r="V12" s="144"/>
      <c r="W12" s="144"/>
      <c r="X12" s="144"/>
      <c r="Y12" s="143"/>
      <c r="Z12" s="143"/>
      <c r="AA12" s="143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142"/>
      <c r="P13" s="144"/>
      <c r="Q13" s="143"/>
      <c r="R13" s="143"/>
      <c r="S13" s="143"/>
      <c r="T13" s="143"/>
      <c r="U13" s="7"/>
      <c r="V13" s="144"/>
      <c r="W13" s="144"/>
      <c r="X13" s="144"/>
      <c r="Y13" s="143"/>
      <c r="Z13" s="143"/>
      <c r="AA13" s="143"/>
      <c r="AB13" s="7"/>
    </row>
    <row r="14" spans="1:28" ht="12" customHeight="1">
      <c r="A14" s="12">
        <v>8</v>
      </c>
      <c r="B14" s="150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148"/>
      <c r="K14" s="148"/>
      <c r="L14" s="148"/>
      <c r="M14" s="148"/>
      <c r="N14" s="95"/>
      <c r="O14" s="142"/>
      <c r="P14" s="144"/>
      <c r="Q14" s="143"/>
      <c r="R14" s="143"/>
      <c r="S14" s="143"/>
      <c r="T14" s="143"/>
      <c r="U14" s="7"/>
      <c r="V14" s="144"/>
      <c r="W14" s="144"/>
      <c r="X14" s="144"/>
      <c r="Y14" s="143"/>
      <c r="Z14" s="143"/>
      <c r="AA14" s="143"/>
      <c r="AB14" s="7"/>
    </row>
    <row r="15" spans="1:28" ht="12" customHeight="1">
      <c r="A15" s="44">
        <v>9</v>
      </c>
      <c r="B15" s="151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151">
        <v>84</v>
      </c>
      <c r="I15" s="151" t="s">
        <v>75</v>
      </c>
      <c r="J15" s="151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142"/>
      <c r="P15" s="144"/>
      <c r="Q15" s="143"/>
      <c r="R15" s="143"/>
      <c r="S15" s="143"/>
      <c r="T15" s="143"/>
      <c r="U15" s="7"/>
      <c r="V15" s="144"/>
      <c r="W15" s="144"/>
      <c r="X15" s="144"/>
      <c r="Y15" s="143"/>
      <c r="Z15" s="143"/>
      <c r="AA15" s="143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152"/>
      <c r="I16" s="151" t="s">
        <v>111</v>
      </c>
      <c r="J16" s="151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142"/>
      <c r="P16" s="144"/>
      <c r="Q16" s="143"/>
      <c r="R16" s="143"/>
      <c r="S16" s="143"/>
      <c r="T16" s="143"/>
      <c r="U16" s="7"/>
      <c r="V16" s="144"/>
      <c r="W16" s="144"/>
      <c r="X16" s="144"/>
      <c r="Y16" s="143"/>
      <c r="Z16" s="143"/>
      <c r="AA16" s="143"/>
      <c r="AB16" s="7"/>
    </row>
    <row r="17" spans="1:28" ht="12" customHeight="1">
      <c r="A17" s="293"/>
      <c r="B17" s="150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151" t="s">
        <v>76</v>
      </c>
      <c r="J17" s="151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142"/>
      <c r="P17" s="144"/>
      <c r="Q17" s="143"/>
      <c r="R17" s="143"/>
      <c r="S17" s="143"/>
      <c r="T17" s="143"/>
      <c r="U17" s="7"/>
      <c r="V17" s="144"/>
      <c r="W17" s="144"/>
      <c r="X17" s="144"/>
      <c r="Y17" s="143"/>
      <c r="Z17" s="143"/>
      <c r="AA17" s="143"/>
      <c r="AB17" s="7"/>
    </row>
    <row r="18" spans="1:28" ht="12" customHeight="1">
      <c r="A18" s="44">
        <v>11</v>
      </c>
      <c r="B18" s="150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142"/>
      <c r="P18" s="144"/>
      <c r="Q18" s="143"/>
      <c r="R18" s="143"/>
      <c r="S18" s="143"/>
      <c r="T18" s="143"/>
      <c r="U18" s="7"/>
      <c r="V18" s="144"/>
      <c r="W18" s="142"/>
      <c r="X18" s="144"/>
      <c r="Y18" s="143"/>
      <c r="Z18" s="143"/>
      <c r="AA18" s="143"/>
      <c r="AB18" s="7"/>
    </row>
    <row r="19" spans="1:28" ht="12" customHeight="1">
      <c r="A19" s="12">
        <v>12</v>
      </c>
      <c r="B19" s="150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148"/>
      <c r="K19" s="148"/>
      <c r="L19" s="148"/>
      <c r="M19" s="148"/>
      <c r="N19" s="95"/>
      <c r="O19" s="142"/>
      <c r="P19" s="144"/>
      <c r="Q19" s="143"/>
      <c r="R19" s="143"/>
      <c r="S19" s="143"/>
      <c r="T19" s="143"/>
      <c r="U19" s="7"/>
      <c r="V19" s="144"/>
      <c r="W19" s="142"/>
      <c r="X19" s="144"/>
      <c r="Y19" s="143"/>
      <c r="Z19" s="143"/>
      <c r="AA19" s="143"/>
      <c r="AB19" s="7"/>
    </row>
    <row r="20" spans="1:28" ht="12" customHeight="1">
      <c r="A20" s="44">
        <v>13</v>
      </c>
      <c r="B20" s="150" t="s">
        <v>119</v>
      </c>
      <c r="C20" s="93">
        <v>8</v>
      </c>
      <c r="D20" s="93">
        <v>4</v>
      </c>
      <c r="E20" s="93">
        <v>4</v>
      </c>
      <c r="F20" s="93">
        <f t="shared" si="4"/>
        <v>0</v>
      </c>
      <c r="G20" s="86">
        <f t="shared" si="5"/>
        <v>4</v>
      </c>
      <c r="H20" s="16">
        <v>86</v>
      </c>
      <c r="I20" s="151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142"/>
      <c r="P20" s="144"/>
      <c r="Q20" s="143"/>
      <c r="R20" s="143"/>
      <c r="S20" s="143"/>
      <c r="T20" s="143"/>
      <c r="U20" s="7"/>
      <c r="V20" s="144"/>
      <c r="W20" s="142"/>
      <c r="X20" s="144"/>
      <c r="Y20" s="143"/>
      <c r="Z20" s="143"/>
      <c r="AA20" s="143"/>
      <c r="AB20" s="7"/>
    </row>
    <row r="21" spans="1:28" ht="12" customHeight="1">
      <c r="A21" s="12">
        <v>14</v>
      </c>
      <c r="B21" s="150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151">
        <v>87</v>
      </c>
      <c r="I21" s="151" t="s">
        <v>110</v>
      </c>
      <c r="J21" s="93">
        <v>4</v>
      </c>
      <c r="K21" s="93">
        <v>2</v>
      </c>
      <c r="L21" s="93">
        <v>2</v>
      </c>
      <c r="M21" s="93">
        <f t="shared" ref="M21:M22" si="6">K21-L21</f>
        <v>0</v>
      </c>
      <c r="N21" s="14">
        <f t="shared" ref="N21:N22" si="7">J21-K21</f>
        <v>2</v>
      </c>
      <c r="O21" s="142"/>
      <c r="P21" s="144"/>
      <c r="Q21" s="143"/>
      <c r="R21" s="143"/>
      <c r="S21" s="143"/>
      <c r="T21" s="143"/>
      <c r="U21" s="7"/>
      <c r="V21" s="144"/>
      <c r="W21" s="142"/>
      <c r="X21" s="144"/>
      <c r="Y21" s="143"/>
      <c r="Z21" s="143"/>
      <c r="AA21" s="143"/>
      <c r="AB21" s="7"/>
    </row>
    <row r="22" spans="1:28" ht="12" customHeight="1">
      <c r="A22" s="44">
        <v>15</v>
      </c>
      <c r="B22" s="150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150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144"/>
      <c r="W22" s="142"/>
      <c r="X22" s="144"/>
      <c r="Y22" s="143"/>
      <c r="Z22" s="143"/>
      <c r="AA22" s="143"/>
      <c r="AB22" s="7"/>
    </row>
    <row r="23" spans="1:28" ht="12" customHeight="1">
      <c r="A23" s="12">
        <v>16</v>
      </c>
      <c r="B23" s="150" t="s">
        <v>48</v>
      </c>
      <c r="C23" s="93">
        <v>3</v>
      </c>
      <c r="D23" s="93">
        <v>3</v>
      </c>
      <c r="E23" s="93">
        <v>3</v>
      </c>
      <c r="F23" s="93">
        <f t="shared" si="4"/>
        <v>0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6</v>
      </c>
      <c r="M23" s="29">
        <f>SUM(M20:M22)</f>
        <v>0</v>
      </c>
      <c r="N23" s="51">
        <f>SUM(N20:N22)</f>
        <v>3</v>
      </c>
      <c r="O23" s="142"/>
      <c r="P23" s="142"/>
      <c r="Q23" s="143"/>
      <c r="R23" s="143"/>
      <c r="S23" s="143"/>
      <c r="T23" s="143"/>
      <c r="U23" s="7"/>
      <c r="V23" s="144"/>
      <c r="W23" s="142"/>
      <c r="X23" s="144"/>
      <c r="Y23" s="143"/>
      <c r="Z23" s="143"/>
      <c r="AA23" s="143"/>
      <c r="AB23" s="7"/>
    </row>
    <row r="24" spans="1:28" ht="12" customHeight="1">
      <c r="A24" s="44">
        <v>17</v>
      </c>
      <c r="B24" s="150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148"/>
      <c r="K24" s="148"/>
      <c r="L24" s="148"/>
      <c r="M24" s="148"/>
      <c r="N24" s="95"/>
      <c r="O24" s="142"/>
      <c r="P24" s="142"/>
      <c r="Q24" s="143"/>
      <c r="R24" s="143"/>
      <c r="S24" s="143"/>
      <c r="T24" s="143"/>
      <c r="U24" s="7"/>
      <c r="V24" s="144"/>
      <c r="W24" s="142"/>
      <c r="X24" s="144"/>
      <c r="Y24" s="143"/>
      <c r="Z24" s="143"/>
      <c r="AA24" s="143"/>
      <c r="AB24" s="7"/>
    </row>
    <row r="25" spans="1:28" ht="12" customHeight="1">
      <c r="A25" s="12">
        <v>18</v>
      </c>
      <c r="B25" s="150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150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142"/>
      <c r="P25" s="142"/>
      <c r="Q25" s="143"/>
      <c r="R25" s="143"/>
      <c r="S25" s="143"/>
      <c r="T25" s="143"/>
      <c r="U25" s="7"/>
      <c r="V25" s="144"/>
      <c r="W25" s="142"/>
      <c r="X25" s="144"/>
      <c r="Y25" s="143"/>
      <c r="Z25" s="143"/>
      <c r="AA25" s="143"/>
      <c r="AB25" s="7"/>
    </row>
    <row r="26" spans="1:28" ht="12" customHeight="1">
      <c r="A26" s="44">
        <v>19</v>
      </c>
      <c r="B26" s="150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150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142"/>
      <c r="P26" s="142"/>
      <c r="Q26" s="143"/>
      <c r="R26" s="143"/>
      <c r="S26" s="143"/>
      <c r="T26" s="143"/>
      <c r="U26" s="7"/>
      <c r="V26" s="144"/>
      <c r="W26" s="142"/>
      <c r="X26" s="144"/>
      <c r="Y26" s="143"/>
      <c r="Z26" s="143"/>
      <c r="AA26" s="143"/>
      <c r="AB26" s="7"/>
    </row>
    <row r="27" spans="1:28" ht="12" customHeight="1">
      <c r="A27" s="12">
        <v>20</v>
      </c>
      <c r="B27" s="150" t="s">
        <v>71</v>
      </c>
      <c r="C27" s="93">
        <v>2</v>
      </c>
      <c r="D27" s="93">
        <v>3</v>
      </c>
      <c r="E27" s="93">
        <v>3</v>
      </c>
      <c r="F27" s="93">
        <f t="shared" si="4"/>
        <v>0</v>
      </c>
      <c r="G27" s="86">
        <f t="shared" si="5"/>
        <v>-1</v>
      </c>
      <c r="H27" s="16">
        <v>91</v>
      </c>
      <c r="I27" s="150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142"/>
      <c r="P27" s="142"/>
      <c r="Q27" s="143"/>
      <c r="R27" s="143"/>
      <c r="S27" s="143"/>
      <c r="T27" s="143"/>
      <c r="U27" s="7"/>
      <c r="V27" s="144"/>
      <c r="W27" s="142"/>
      <c r="X27" s="144"/>
      <c r="Y27" s="143"/>
      <c r="Z27" s="143"/>
      <c r="AA27" s="143"/>
      <c r="AB27" s="7"/>
    </row>
    <row r="28" spans="1:28" ht="12" customHeight="1">
      <c r="A28" s="44">
        <v>22</v>
      </c>
      <c r="B28" s="150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142"/>
      <c r="P28" s="142"/>
      <c r="Q28" s="143"/>
      <c r="R28" s="143"/>
      <c r="S28" s="143"/>
      <c r="T28" s="143"/>
      <c r="U28" s="7"/>
      <c r="V28" s="144"/>
      <c r="W28" s="142"/>
      <c r="X28" s="144"/>
      <c r="Y28" s="143"/>
      <c r="Z28" s="143"/>
      <c r="AA28" s="143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21</v>
      </c>
      <c r="F29" s="63">
        <f>SUM(F14:F28)</f>
        <v>1</v>
      </c>
      <c r="G29" s="87">
        <f>C29-D29</f>
        <v>5</v>
      </c>
      <c r="H29" s="305" t="s">
        <v>43</v>
      </c>
      <c r="I29" s="272"/>
      <c r="J29" s="148"/>
      <c r="K29" s="148"/>
      <c r="L29" s="148"/>
      <c r="M29" s="148"/>
      <c r="N29" s="95"/>
      <c r="O29" s="142"/>
      <c r="P29" s="143"/>
      <c r="Q29" s="143"/>
      <c r="R29" s="143"/>
      <c r="S29" s="143"/>
      <c r="T29" s="143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142"/>
      <c r="P30" s="143"/>
      <c r="Q30" s="143"/>
      <c r="R30" s="143"/>
      <c r="S30" s="143"/>
      <c r="T30" s="143"/>
      <c r="U30" s="7"/>
      <c r="V30" s="144"/>
      <c r="W30" s="144"/>
      <c r="X30" s="144"/>
      <c r="Y30" s="143"/>
      <c r="Z30" s="143"/>
      <c r="AA30" s="143"/>
      <c r="AB30" s="7"/>
    </row>
    <row r="31" spans="1:28" ht="12" customHeight="1">
      <c r="A31" s="78">
        <v>22</v>
      </c>
      <c r="B31" s="151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151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</row>
    <row r="33" spans="1:28" ht="12" customHeight="1">
      <c r="A33" s="78">
        <v>23</v>
      </c>
      <c r="B33" s="151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142"/>
      <c r="P33" s="142"/>
      <c r="Q33" s="143"/>
      <c r="R33" s="143"/>
      <c r="S33" s="143"/>
      <c r="T33" s="143"/>
      <c r="U33" s="7"/>
      <c r="V33" s="49"/>
      <c r="W33" s="144"/>
      <c r="X33" s="144"/>
      <c r="Y33" s="143"/>
      <c r="Z33" s="143"/>
      <c r="AA33" s="143"/>
      <c r="AB33" s="7"/>
    </row>
    <row r="34" spans="1:28" ht="12" customHeight="1">
      <c r="A34" s="78">
        <v>24</v>
      </c>
      <c r="B34" s="151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142"/>
      <c r="P34" s="144"/>
      <c r="Q34" s="143"/>
      <c r="R34" s="143"/>
      <c r="S34" s="143"/>
      <c r="T34" s="143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151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142"/>
      <c r="P35" s="142"/>
      <c r="Q35" s="143"/>
      <c r="R35" s="143"/>
      <c r="S35" s="143"/>
      <c r="T35" s="143"/>
      <c r="U35" s="7"/>
      <c r="V35" s="49"/>
      <c r="W35" s="142"/>
      <c r="X35" s="143"/>
      <c r="Y35" s="143"/>
      <c r="Z35" s="143"/>
      <c r="AA35" s="143"/>
      <c r="AB35" s="7"/>
    </row>
    <row r="36" spans="1:28" s="4" customFormat="1" ht="12" customHeight="1">
      <c r="A36" s="78">
        <v>26</v>
      </c>
      <c r="B36" s="151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148"/>
      <c r="K36" s="148"/>
      <c r="L36" s="148"/>
      <c r="M36" s="148"/>
      <c r="N36" s="95"/>
      <c r="O36" s="142"/>
      <c r="P36" s="142"/>
      <c r="Q36" s="143"/>
      <c r="R36" s="143"/>
      <c r="S36" s="143"/>
      <c r="T36" s="143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151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142"/>
      <c r="P37" s="142"/>
      <c r="Q37" s="143"/>
      <c r="R37" s="143"/>
      <c r="S37" s="143"/>
      <c r="T37" s="143"/>
      <c r="U37" s="7"/>
      <c r="V37" s="149"/>
      <c r="W37" s="149"/>
      <c r="X37" s="149"/>
      <c r="Y37" s="149"/>
      <c r="Z37" s="149"/>
      <c r="AA37" s="149"/>
      <c r="AB37" s="149"/>
    </row>
    <row r="38" spans="1:28" s="4" customFormat="1" ht="12" customHeight="1">
      <c r="A38" s="78">
        <v>28</v>
      </c>
      <c r="B38" s="151" t="s">
        <v>14</v>
      </c>
      <c r="C38" s="93">
        <v>12</v>
      </c>
      <c r="D38" s="93">
        <v>14</v>
      </c>
      <c r="E38" s="93">
        <v>14</v>
      </c>
      <c r="F38" s="93">
        <f t="shared" si="12"/>
        <v>0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142"/>
      <c r="P38" s="142"/>
      <c r="Q38" s="143"/>
      <c r="R38" s="143"/>
      <c r="S38" s="143"/>
      <c r="T38" s="143"/>
      <c r="U38" s="7"/>
      <c r="V38" s="149"/>
      <c r="W38" s="149"/>
      <c r="X38" s="149"/>
      <c r="Y38" s="149"/>
      <c r="Z38" s="149"/>
      <c r="AA38" s="149"/>
      <c r="AB38" s="149"/>
    </row>
    <row r="39" spans="1:28" ht="12" customHeight="1">
      <c r="A39" s="78">
        <v>29</v>
      </c>
      <c r="B39" s="151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142"/>
      <c r="P39" s="142"/>
      <c r="Q39" s="143"/>
      <c r="R39" s="143"/>
      <c r="S39" s="143"/>
      <c r="T39" s="143"/>
      <c r="U39" s="7"/>
      <c r="V39" s="49"/>
      <c r="W39" s="144"/>
      <c r="X39" s="144"/>
      <c r="Y39" s="143"/>
      <c r="Z39" s="143"/>
      <c r="AA39" s="143"/>
      <c r="AB39" s="7"/>
    </row>
    <row r="40" spans="1:28" ht="12" customHeight="1">
      <c r="A40" s="78">
        <v>30</v>
      </c>
      <c r="B40" s="151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142"/>
      <c r="P40" s="142"/>
      <c r="Q40" s="143"/>
      <c r="R40" s="143"/>
      <c r="S40" s="143"/>
      <c r="T40" s="143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151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144"/>
      <c r="X41" s="143"/>
      <c r="Y41" s="143"/>
      <c r="Z41" s="143"/>
      <c r="AA41" s="143"/>
      <c r="AB41" s="7"/>
    </row>
    <row r="42" spans="1:28" ht="12" customHeight="1">
      <c r="A42" s="78">
        <v>32</v>
      </c>
      <c r="B42" s="151" t="s">
        <v>47</v>
      </c>
      <c r="C42" s="93">
        <v>12</v>
      </c>
      <c r="D42" s="93">
        <v>13</v>
      </c>
      <c r="E42" s="93">
        <v>12</v>
      </c>
      <c r="F42" s="93">
        <f t="shared" si="12"/>
        <v>1</v>
      </c>
      <c r="G42" s="86">
        <f t="shared" si="13"/>
        <v>-1</v>
      </c>
      <c r="I42" s="140" t="s">
        <v>120</v>
      </c>
      <c r="N42" s="140"/>
      <c r="O42" s="149"/>
      <c r="P42" s="149"/>
      <c r="Q42" s="149"/>
      <c r="R42" s="149"/>
      <c r="S42" s="149"/>
      <c r="T42" s="149"/>
      <c r="U42" s="149"/>
      <c r="V42" s="49"/>
      <c r="W42" s="144"/>
      <c r="X42" s="143"/>
      <c r="Y42" s="143"/>
      <c r="Z42" s="143"/>
      <c r="AA42" s="143"/>
      <c r="AB42" s="7"/>
    </row>
    <row r="43" spans="1:28" ht="12" customHeight="1">
      <c r="A43" s="78">
        <v>33</v>
      </c>
      <c r="B43" s="152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149"/>
      <c r="P43" s="149"/>
      <c r="Q43" s="149"/>
      <c r="R43" s="149"/>
      <c r="S43" s="149"/>
      <c r="T43" s="149"/>
      <c r="U43" s="149"/>
      <c r="V43" s="49"/>
      <c r="W43" s="144"/>
      <c r="X43" s="143"/>
      <c r="Y43" s="143"/>
      <c r="Z43" s="143"/>
      <c r="AA43" s="143"/>
      <c r="AB43" s="7"/>
    </row>
    <row r="44" spans="1:28" ht="12" customHeight="1">
      <c r="A44" s="78">
        <v>34</v>
      </c>
      <c r="B44" s="152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149"/>
      <c r="P44" s="149"/>
      <c r="Q44" s="149"/>
      <c r="R44" s="149"/>
      <c r="S44" s="149"/>
      <c r="T44" s="149"/>
      <c r="U44" s="149"/>
      <c r="V44" s="49"/>
      <c r="W44" s="144"/>
      <c r="X44" s="143"/>
      <c r="Y44" s="143"/>
      <c r="Z44" s="143"/>
      <c r="AA44" s="143"/>
      <c r="AB44" s="7"/>
    </row>
    <row r="45" spans="1:28" ht="12" customHeight="1">
      <c r="A45" s="78">
        <v>35</v>
      </c>
      <c r="B45" s="152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149"/>
      <c r="P45" s="149"/>
      <c r="Q45" s="149"/>
      <c r="R45" s="149"/>
      <c r="S45" s="149"/>
      <c r="T45" s="149"/>
      <c r="U45" s="149"/>
      <c r="V45" s="49"/>
      <c r="W45" s="144"/>
      <c r="X45" s="143"/>
      <c r="Y45" s="143"/>
      <c r="Z45" s="143"/>
      <c r="AA45" s="143"/>
      <c r="AB45" s="7"/>
    </row>
    <row r="46" spans="1:28" ht="12" customHeight="1">
      <c r="A46" s="78">
        <v>36</v>
      </c>
      <c r="B46" s="152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150"/>
      <c r="P46" s="150"/>
      <c r="Q46" s="143"/>
      <c r="R46" s="143"/>
      <c r="S46" s="143"/>
      <c r="T46" s="143"/>
      <c r="U46" s="7"/>
      <c r="V46" s="144"/>
      <c r="W46" s="144"/>
      <c r="X46" s="143"/>
      <c r="Y46" s="143"/>
      <c r="Z46" s="143"/>
      <c r="AA46" s="143"/>
      <c r="AB46" s="7"/>
    </row>
    <row r="47" spans="1:28" ht="12" customHeight="1">
      <c r="A47" s="78">
        <v>37</v>
      </c>
      <c r="B47" s="151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151" t="s">
        <v>103</v>
      </c>
      <c r="P47" s="93">
        <f>D20+D21+D22+D25+D26+D27+D28+3</f>
        <v>17</v>
      </c>
      <c r="Q47" s="143"/>
      <c r="R47" s="143"/>
      <c r="S47" s="143"/>
      <c r="T47" s="143"/>
      <c r="U47" s="7"/>
      <c r="V47" s="49"/>
      <c r="W47" s="142"/>
      <c r="X47" s="143"/>
      <c r="Y47" s="143"/>
      <c r="Z47" s="143"/>
      <c r="AA47" s="143"/>
      <c r="AB47" s="7"/>
    </row>
    <row r="48" spans="1:28" ht="12" customHeight="1">
      <c r="A48" s="78">
        <v>38</v>
      </c>
      <c r="B48" s="151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151" t="s">
        <v>104</v>
      </c>
      <c r="P48" s="93">
        <f>D37+D38+D39+D40+D41+D43+D44+D45+D46+D47+D48</f>
        <v>40</v>
      </c>
      <c r="Q48" s="143"/>
      <c r="R48" s="143"/>
      <c r="S48" s="143"/>
      <c r="T48" s="143"/>
      <c r="U48" s="7"/>
      <c r="V48" s="49"/>
      <c r="W48" s="142"/>
      <c r="X48" s="143"/>
      <c r="Y48" s="143"/>
      <c r="Z48" s="143"/>
      <c r="AA48" s="143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55</v>
      </c>
      <c r="F49" s="29">
        <f>SUM(F31:F48)</f>
        <v>2</v>
      </c>
      <c r="G49" s="86">
        <f t="shared" si="13"/>
        <v>-5</v>
      </c>
      <c r="O49" s="151" t="s">
        <v>105</v>
      </c>
      <c r="P49" s="93">
        <f>D23+D42+D58+D69+D78+D89+D99+D109+D119+K38</f>
        <v>29</v>
      </c>
      <c r="Q49" s="143"/>
      <c r="R49" s="143"/>
      <c r="S49" s="143"/>
      <c r="T49" s="143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140"/>
      <c r="N50" s="140"/>
      <c r="O50" s="151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143"/>
      <c r="R50" s="143"/>
      <c r="S50" s="143"/>
      <c r="T50" s="143"/>
      <c r="U50" s="7"/>
      <c r="V50" s="49"/>
      <c r="W50" s="142"/>
      <c r="X50" s="143"/>
      <c r="Y50" s="143"/>
      <c r="Z50" s="143"/>
      <c r="AA50" s="143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140"/>
      <c r="N51" s="140"/>
      <c r="O51" s="151" t="s">
        <v>107</v>
      </c>
      <c r="P51" s="93">
        <v>3</v>
      </c>
      <c r="Q51" s="143"/>
      <c r="R51" s="143"/>
      <c r="S51" s="143"/>
      <c r="T51" s="143"/>
      <c r="U51" s="7"/>
      <c r="V51" s="144"/>
      <c r="W51" s="142"/>
      <c r="X51" s="143"/>
      <c r="Y51" s="143"/>
      <c r="Z51" s="143"/>
      <c r="AA51" s="143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150"/>
      <c r="P52" s="150"/>
      <c r="Q52" s="143"/>
      <c r="R52" s="143"/>
      <c r="S52" s="143"/>
      <c r="T52" s="143"/>
      <c r="U52" s="7"/>
      <c r="V52" s="49"/>
      <c r="W52" s="142"/>
      <c r="X52" s="143"/>
      <c r="Y52" s="143"/>
      <c r="Z52" s="143"/>
      <c r="AA52" s="143"/>
      <c r="AB52" s="7"/>
    </row>
    <row r="53" spans="1:28" ht="12" customHeight="1">
      <c r="A53" s="85">
        <v>41</v>
      </c>
      <c r="B53" s="151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150" t="s">
        <v>109</v>
      </c>
      <c r="P53" s="11">
        <f>M74+N74+M75+M76+N75+N76+K39+P51</f>
        <v>140</v>
      </c>
      <c r="Q53" s="143"/>
      <c r="R53" s="143"/>
      <c r="S53" s="143"/>
      <c r="T53" s="143"/>
      <c r="U53" s="7"/>
      <c r="V53" s="144"/>
      <c r="W53" s="142"/>
      <c r="X53" s="143"/>
      <c r="Y53" s="143"/>
      <c r="Z53" s="143"/>
      <c r="AA53" s="143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52</v>
      </c>
      <c r="F54" s="58">
        <f t="shared" si="14"/>
        <v>3</v>
      </c>
      <c r="G54" s="92">
        <f>C54-D54</f>
        <v>0</v>
      </c>
      <c r="O54" s="142"/>
      <c r="P54" s="142"/>
      <c r="Q54" s="143"/>
      <c r="R54" s="143"/>
      <c r="S54" s="143"/>
      <c r="T54" s="143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151" t="s">
        <v>12</v>
      </c>
      <c r="C55" s="93">
        <v>9</v>
      </c>
      <c r="D55" s="93">
        <v>9</v>
      </c>
      <c r="E55" s="93">
        <v>8</v>
      </c>
      <c r="F55" s="22">
        <f t="shared" si="14"/>
        <v>1</v>
      </c>
      <c r="G55" s="90">
        <f t="shared" si="15"/>
        <v>0</v>
      </c>
      <c r="O55" s="142"/>
      <c r="P55" s="142"/>
      <c r="Q55" s="143"/>
      <c r="R55" s="143"/>
      <c r="S55" s="143"/>
      <c r="T55" s="143"/>
      <c r="U55" s="7"/>
      <c r="V55" s="149"/>
      <c r="W55" s="149"/>
      <c r="X55" s="149"/>
      <c r="Y55" s="149"/>
      <c r="Z55" s="149"/>
      <c r="AA55" s="149"/>
      <c r="AB55" s="149"/>
    </row>
    <row r="56" spans="1:28" ht="12" customHeight="1">
      <c r="A56" s="55">
        <v>44</v>
      </c>
      <c r="B56" s="151" t="s">
        <v>13</v>
      </c>
      <c r="C56" s="93">
        <v>4</v>
      </c>
      <c r="D56" s="93">
        <v>4</v>
      </c>
      <c r="E56" s="93">
        <v>3</v>
      </c>
      <c r="F56" s="93">
        <f t="shared" si="14"/>
        <v>1</v>
      </c>
      <c r="G56" s="90">
        <f t="shared" si="15"/>
        <v>0</v>
      </c>
      <c r="O56" s="142"/>
      <c r="P56" s="142"/>
      <c r="Q56" s="143"/>
      <c r="R56" s="143"/>
      <c r="S56" s="143"/>
      <c r="T56" s="143"/>
      <c r="U56" s="7"/>
      <c r="V56" s="149"/>
      <c r="W56" s="149"/>
      <c r="X56" s="149"/>
      <c r="Y56" s="149"/>
      <c r="Z56" s="149"/>
      <c r="AA56" s="149"/>
      <c r="AB56" s="149"/>
    </row>
    <row r="57" spans="1:28" ht="12" customHeight="1">
      <c r="A57" s="124"/>
      <c r="B57" s="150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140"/>
      <c r="N57" s="140"/>
      <c r="O57" s="276"/>
      <c r="P57" s="276"/>
      <c r="Q57" s="276"/>
      <c r="R57" s="276"/>
      <c r="S57" s="276"/>
      <c r="T57" s="276"/>
      <c r="U57" s="276"/>
      <c r="V57" s="49"/>
      <c r="W57" s="142"/>
      <c r="X57" s="143"/>
      <c r="Y57" s="143"/>
      <c r="Z57" s="143"/>
      <c r="AA57" s="143"/>
      <c r="AB57" s="7"/>
    </row>
    <row r="58" spans="1:28" ht="12" customHeight="1">
      <c r="A58" s="85">
        <v>45</v>
      </c>
      <c r="B58" s="151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140"/>
      <c r="N58" s="140"/>
      <c r="O58" s="142"/>
      <c r="P58" s="142"/>
      <c r="Q58" s="143"/>
      <c r="R58" s="143"/>
      <c r="S58" s="143"/>
      <c r="T58" s="143"/>
      <c r="U58" s="7"/>
      <c r="V58" s="49"/>
      <c r="W58" s="142"/>
      <c r="X58" s="143"/>
      <c r="Y58" s="143"/>
      <c r="Z58" s="143"/>
      <c r="AA58" s="143"/>
      <c r="AB58" s="7"/>
    </row>
    <row r="59" spans="1:28" ht="12" customHeight="1">
      <c r="A59" s="55">
        <v>46</v>
      </c>
      <c r="B59" s="151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142"/>
      <c r="P59" s="144"/>
      <c r="Q59" s="143"/>
      <c r="R59" s="143"/>
      <c r="S59" s="143"/>
      <c r="T59" s="143"/>
      <c r="U59" s="7"/>
      <c r="V59" s="49"/>
      <c r="W59" s="142"/>
      <c r="X59" s="143"/>
      <c r="Y59" s="143"/>
      <c r="Z59" s="143"/>
      <c r="AA59" s="143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74</v>
      </c>
      <c r="F60" s="29">
        <f>SUM(F51:F59)</f>
        <v>5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210</v>
      </c>
      <c r="K60" s="62"/>
      <c r="L60" s="303" t="s">
        <v>96</v>
      </c>
      <c r="M60" s="304"/>
      <c r="N60" s="100">
        <v>125</v>
      </c>
      <c r="O60" s="24"/>
      <c r="P60" s="144"/>
      <c r="Q60" s="143"/>
      <c r="R60" s="143"/>
      <c r="S60" s="143"/>
      <c r="T60" s="143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42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143"/>
      <c r="X61" s="143"/>
      <c r="Y61" s="143"/>
      <c r="Z61" s="143"/>
      <c r="AA61" s="143"/>
      <c r="AB61" s="7"/>
    </row>
    <row r="62" spans="1:28" ht="12" customHeight="1">
      <c r="A62" s="44">
        <v>47</v>
      </c>
      <c r="B62" s="150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252</v>
      </c>
      <c r="K62" s="143"/>
      <c r="L62" s="279" t="s">
        <v>95</v>
      </c>
      <c r="M62" s="299"/>
      <c r="N62" s="5">
        <f>SUM(N60:N61)</f>
        <v>274</v>
      </c>
      <c r="O62" s="142"/>
      <c r="P62" s="142"/>
      <c r="Q62" s="143"/>
      <c r="R62" s="143"/>
      <c r="S62" s="143"/>
      <c r="T62" s="143"/>
      <c r="U62" s="7"/>
      <c r="V62" s="24"/>
      <c r="W62" s="143"/>
      <c r="X62" s="143"/>
      <c r="Y62" s="143"/>
      <c r="Z62" s="143"/>
      <c r="AA62" s="143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143"/>
      <c r="J63" s="143"/>
      <c r="K63" s="143"/>
      <c r="L63" s="143"/>
      <c r="M63" s="143"/>
      <c r="N63" s="7"/>
      <c r="O63" s="142"/>
      <c r="P63" s="142"/>
      <c r="Q63" s="143"/>
      <c r="R63" s="143"/>
      <c r="S63" s="143"/>
      <c r="T63" s="143"/>
      <c r="U63" s="7"/>
      <c r="V63" s="24"/>
      <c r="W63" s="143"/>
      <c r="X63" s="143"/>
      <c r="Y63" s="143"/>
      <c r="Z63" s="143"/>
      <c r="AA63" s="143"/>
      <c r="AB63" s="7"/>
    </row>
    <row r="64" spans="1:28" ht="12" customHeight="1">
      <c r="A64" s="44">
        <v>49</v>
      </c>
      <c r="B64" s="151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143"/>
      <c r="J64" s="300" t="s">
        <v>35</v>
      </c>
      <c r="K64" s="300"/>
      <c r="L64" s="300"/>
      <c r="M64" s="300"/>
      <c r="N64" s="301"/>
      <c r="O64" s="142"/>
      <c r="P64" s="144"/>
      <c r="Q64" s="143"/>
      <c r="R64" s="143"/>
      <c r="S64" s="143"/>
      <c r="T64" s="143"/>
      <c r="U64" s="7"/>
      <c r="V64" s="24"/>
      <c r="W64" s="143"/>
      <c r="X64" s="143"/>
      <c r="Y64" s="143"/>
      <c r="Z64" s="143"/>
      <c r="AA64" s="143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51</v>
      </c>
      <c r="F65" s="58">
        <f t="shared" si="16"/>
        <v>5</v>
      </c>
      <c r="G65" s="58">
        <f>C65-D65</f>
        <v>-1</v>
      </c>
      <c r="H65" s="38"/>
      <c r="I65" s="142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142"/>
      <c r="P65" s="144"/>
      <c r="Q65" s="143"/>
      <c r="R65" s="143"/>
      <c r="S65" s="143"/>
      <c r="T65" s="143"/>
      <c r="U65" s="7"/>
      <c r="V65" s="24"/>
      <c r="W65" s="143"/>
      <c r="X65" s="143"/>
      <c r="Y65" s="143"/>
      <c r="Z65" s="143"/>
      <c r="AA65" s="143"/>
      <c r="AB65" s="7"/>
    </row>
    <row r="66" spans="1:28" ht="12" customHeight="1">
      <c r="A66" s="55">
        <v>51</v>
      </c>
      <c r="B66" s="151" t="s">
        <v>12</v>
      </c>
      <c r="C66" s="93">
        <v>9</v>
      </c>
      <c r="D66" s="93">
        <v>9</v>
      </c>
      <c r="E66" s="93">
        <v>9</v>
      </c>
      <c r="F66" s="22">
        <f t="shared" si="16"/>
        <v>0</v>
      </c>
      <c r="G66" s="22">
        <f>C66-D66</f>
        <v>0</v>
      </c>
      <c r="H66" s="39"/>
      <c r="I66" s="144"/>
      <c r="J66" s="8">
        <f>C12+C29+C49+C60+C70+C80+J13+J18+J23+J28+J35+J40+C90+C100+C110</f>
        <v>536</v>
      </c>
      <c r="K66" s="8">
        <f>D12+D49+D60+D70+D80+K13+K18+K23+K28+K35+K40+D29+D90+D100+D110+D120</f>
        <v>270</v>
      </c>
      <c r="L66" s="8">
        <f>E12+E29+E49+E60+E70+E80+E90+L13+L18+L23+L28+L35+L40+E100+E110+E120</f>
        <v>252</v>
      </c>
      <c r="M66" s="8">
        <f>F12+F29+F49+F60+F70+F80+F90+M13+M18+M23+M28+M35+M40+F100+F110+F120</f>
        <v>18</v>
      </c>
      <c r="N66" s="104">
        <f>M66/K66</f>
        <v>6.6666666666666666E-2</v>
      </c>
      <c r="O66" s="142"/>
      <c r="P66" s="144"/>
      <c r="Q66" s="143"/>
      <c r="R66" s="143"/>
      <c r="S66" s="143"/>
      <c r="T66" s="143"/>
      <c r="U66" s="7"/>
      <c r="V66" s="24"/>
      <c r="W66" s="143"/>
      <c r="X66" s="143"/>
      <c r="Y66" s="143"/>
      <c r="Z66" s="143"/>
      <c r="AA66" s="143"/>
      <c r="AB66" s="7"/>
    </row>
    <row r="67" spans="1:28" ht="12" customHeight="1">
      <c r="A67" s="44">
        <v>52</v>
      </c>
      <c r="B67" s="151" t="s">
        <v>13</v>
      </c>
      <c r="C67" s="93">
        <v>4</v>
      </c>
      <c r="D67" s="93">
        <v>4</v>
      </c>
      <c r="E67" s="93">
        <v>3</v>
      </c>
      <c r="F67" s="22">
        <f t="shared" si="16"/>
        <v>1</v>
      </c>
      <c r="G67" s="22">
        <f>C67-D67</f>
        <v>0</v>
      </c>
      <c r="H67" s="144"/>
      <c r="I67" s="144"/>
      <c r="J67" s="101" t="s">
        <v>117</v>
      </c>
      <c r="K67" s="101"/>
      <c r="L67" s="101"/>
      <c r="M67" s="101"/>
      <c r="N67" s="102"/>
      <c r="O67" s="142"/>
      <c r="P67" s="144"/>
      <c r="Q67" s="143"/>
      <c r="R67" s="143"/>
      <c r="S67" s="143"/>
      <c r="T67" s="143"/>
      <c r="U67" s="7"/>
      <c r="V67" s="24"/>
      <c r="W67" s="143"/>
      <c r="X67" s="143"/>
      <c r="Y67" s="143"/>
      <c r="Z67" s="143"/>
      <c r="AA67" s="143"/>
      <c r="AB67" s="7"/>
    </row>
    <row r="68" spans="1:28" ht="12" customHeight="1">
      <c r="A68" s="44"/>
      <c r="B68" s="151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142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151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109</v>
      </c>
      <c r="O69" s="142"/>
      <c r="P69" s="142"/>
      <c r="Q69" s="143"/>
      <c r="R69" s="143"/>
      <c r="S69" s="143"/>
      <c r="T69" s="143"/>
      <c r="U69" s="7"/>
      <c r="V69" s="142"/>
      <c r="W69" s="143"/>
      <c r="X69" s="143"/>
      <c r="Y69" s="143"/>
      <c r="Z69" s="143"/>
      <c r="AA69" s="143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81</v>
      </c>
      <c r="E70" s="29">
        <f>SUM(E62:E69)</f>
        <v>75</v>
      </c>
      <c r="F70" s="29">
        <f>SUM(F62:F69)</f>
        <v>6</v>
      </c>
      <c r="G70" s="63">
        <f>SUM(G62:G69)</f>
        <v>-3</v>
      </c>
      <c r="H70" s="24"/>
      <c r="I70" s="143"/>
      <c r="J70" s="143"/>
      <c r="K70" s="294" t="s">
        <v>38</v>
      </c>
      <c r="L70" s="294"/>
      <c r="M70" s="294"/>
      <c r="N70" s="106">
        <f>L66/N69</f>
        <v>2.3119266055045871</v>
      </c>
      <c r="O70" s="142"/>
      <c r="P70" s="142"/>
      <c r="Q70" s="143"/>
      <c r="R70" s="143"/>
      <c r="S70" s="143"/>
      <c r="T70" s="143"/>
      <c r="U70" s="7"/>
      <c r="V70" s="142"/>
      <c r="W70" s="143"/>
      <c r="X70" s="143"/>
      <c r="Y70" s="143"/>
      <c r="Z70" s="143"/>
      <c r="AA70" s="143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142"/>
      <c r="J71" s="143"/>
      <c r="K71" s="143"/>
      <c r="L71" s="143"/>
      <c r="M71" s="143"/>
      <c r="N71" s="7"/>
      <c r="O71" s="142"/>
      <c r="P71" s="142"/>
      <c r="Q71" s="143"/>
      <c r="R71" s="143"/>
      <c r="S71" s="143"/>
      <c r="T71" s="143"/>
      <c r="U71" s="7"/>
      <c r="V71" s="142"/>
      <c r="W71" s="143"/>
      <c r="X71" s="143"/>
      <c r="Y71" s="143"/>
      <c r="Z71" s="143"/>
      <c r="AA71" s="143"/>
      <c r="AB71" s="7"/>
    </row>
    <row r="72" spans="1:28" ht="12" customHeight="1">
      <c r="A72" s="12">
        <v>54</v>
      </c>
      <c r="B72" s="150" t="s">
        <v>2</v>
      </c>
      <c r="C72" s="150">
        <v>1</v>
      </c>
      <c r="D72" s="150">
        <v>0</v>
      </c>
      <c r="E72" s="150">
        <v>0</v>
      </c>
      <c r="F72" s="150">
        <f>D72-E72</f>
        <v>0</v>
      </c>
      <c r="G72" s="150">
        <f>C72-E72</f>
        <v>1</v>
      </c>
      <c r="H72" s="142"/>
      <c r="I72" s="143"/>
      <c r="J72" s="143"/>
      <c r="K72" s="143"/>
      <c r="L72" s="143"/>
      <c r="M72" s="143"/>
      <c r="N72" s="7"/>
      <c r="O72" s="142"/>
      <c r="P72" s="144"/>
      <c r="Q72" s="143"/>
      <c r="R72" s="143"/>
      <c r="S72" s="143"/>
      <c r="T72" s="143"/>
      <c r="U72" s="7"/>
      <c r="V72" s="142"/>
      <c r="W72" s="143"/>
      <c r="X72" s="143"/>
      <c r="Y72" s="143"/>
      <c r="Z72" s="143"/>
      <c r="AA72" s="143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143"/>
      <c r="J73" s="143"/>
      <c r="K73" s="295"/>
      <c r="L73" s="296"/>
      <c r="M73" s="93" t="s">
        <v>19</v>
      </c>
      <c r="N73" s="5" t="s">
        <v>20</v>
      </c>
      <c r="O73" s="142"/>
      <c r="P73" s="144"/>
      <c r="Q73" s="143"/>
      <c r="R73" s="143"/>
      <c r="S73" s="143"/>
      <c r="T73" s="143"/>
      <c r="U73" s="7"/>
      <c r="V73" s="142"/>
      <c r="W73" s="143"/>
      <c r="X73" s="143"/>
      <c r="Y73" s="143"/>
      <c r="Z73" s="143"/>
      <c r="AA73" s="143"/>
      <c r="AB73" s="7"/>
    </row>
    <row r="74" spans="1:28" ht="12" customHeight="1">
      <c r="A74" s="12">
        <v>56</v>
      </c>
      <c r="B74" s="151" t="s">
        <v>46</v>
      </c>
      <c r="C74" s="93">
        <v>1</v>
      </c>
      <c r="D74" s="93">
        <v>0</v>
      </c>
      <c r="E74" s="93">
        <v>0</v>
      </c>
      <c r="F74" s="150">
        <f>D74-E74</f>
        <v>0</v>
      </c>
      <c r="G74" s="150">
        <f>C74-E74</f>
        <v>1</v>
      </c>
      <c r="H74" s="24"/>
      <c r="I74" s="143"/>
      <c r="J74" s="143"/>
      <c r="K74" s="279" t="s">
        <v>40</v>
      </c>
      <c r="L74" s="280"/>
      <c r="M74" s="5">
        <f>E54+E65+E75+E85+E95+E105+E115</f>
        <v>103</v>
      </c>
      <c r="N74" s="5">
        <f>F54+F65+F75+F85+F95+F105+F115</f>
        <v>8</v>
      </c>
      <c r="O74" s="276"/>
      <c r="P74" s="276"/>
      <c r="Q74" s="276"/>
      <c r="R74" s="276"/>
      <c r="S74" s="276"/>
      <c r="T74" s="276"/>
      <c r="U74" s="276"/>
      <c r="V74" s="142"/>
      <c r="W74" s="143"/>
      <c r="X74" s="143"/>
      <c r="Y74" s="143"/>
      <c r="Z74" s="143"/>
      <c r="AA74" s="143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144"/>
      <c r="J75" s="144"/>
      <c r="K75" s="279" t="s">
        <v>51</v>
      </c>
      <c r="L75" s="280"/>
      <c r="M75" s="5">
        <f t="shared" ref="M75:N76" si="21">E55+E66+E76+E86+E96+E106+E116</f>
        <v>17</v>
      </c>
      <c r="N75" s="5">
        <f t="shared" si="21"/>
        <v>1</v>
      </c>
      <c r="O75" s="24"/>
      <c r="P75" s="142"/>
      <c r="Q75" s="143"/>
      <c r="R75" s="143"/>
      <c r="S75" s="143"/>
      <c r="T75" s="143"/>
      <c r="U75" s="7"/>
      <c r="V75" s="142"/>
      <c r="W75" s="143"/>
      <c r="X75" s="143"/>
      <c r="Y75" s="143"/>
      <c r="Z75" s="143"/>
      <c r="AA75" s="143"/>
      <c r="AB75" s="7"/>
    </row>
    <row r="76" spans="1:28" ht="12" customHeight="1">
      <c r="A76" s="12">
        <v>58</v>
      </c>
      <c r="B76" s="151" t="s">
        <v>12</v>
      </c>
      <c r="C76" s="93">
        <v>8</v>
      </c>
      <c r="D76" s="93">
        <v>0</v>
      </c>
      <c r="E76" s="93">
        <v>0</v>
      </c>
      <c r="F76" s="150">
        <f>D76-E76</f>
        <v>0</v>
      </c>
      <c r="G76" s="150">
        <f>C76-E76</f>
        <v>8</v>
      </c>
      <c r="H76" s="49"/>
      <c r="I76" s="144"/>
      <c r="J76" s="144"/>
      <c r="K76" s="279" t="s">
        <v>52</v>
      </c>
      <c r="L76" s="280"/>
      <c r="M76" s="5">
        <f t="shared" si="21"/>
        <v>6</v>
      </c>
      <c r="N76" s="5">
        <f t="shared" si="21"/>
        <v>2</v>
      </c>
      <c r="O76" s="24"/>
      <c r="P76" s="142"/>
      <c r="Q76" s="143"/>
      <c r="R76" s="143"/>
      <c r="S76" s="143"/>
      <c r="T76" s="143"/>
      <c r="U76" s="7"/>
      <c r="V76" s="142"/>
      <c r="W76" s="143"/>
      <c r="X76" s="143"/>
      <c r="Y76" s="143"/>
      <c r="Z76" s="143"/>
      <c r="AA76" s="143"/>
      <c r="AB76" s="7"/>
    </row>
    <row r="77" spans="1:28" ht="12" customHeight="1">
      <c r="A77" s="55">
        <v>59</v>
      </c>
      <c r="B77" s="151" t="s">
        <v>13</v>
      </c>
      <c r="C77" s="93">
        <v>4</v>
      </c>
      <c r="D77" s="93">
        <v>0</v>
      </c>
      <c r="E77" s="93">
        <v>0</v>
      </c>
      <c r="F77" s="150">
        <f>D77-E77</f>
        <v>0</v>
      </c>
      <c r="G77" s="150">
        <f>C77-D77</f>
        <v>4</v>
      </c>
      <c r="H77" s="3"/>
      <c r="I77" s="23"/>
      <c r="J77" s="3"/>
      <c r="K77" s="281" t="s">
        <v>90</v>
      </c>
      <c r="L77" s="282"/>
      <c r="M77" s="150">
        <f>E58+E69+E78+E89+E99+E109+E119</f>
        <v>12</v>
      </c>
      <c r="N77" s="150">
        <f>F69+F58+F78+F89+F99+F109+F119</f>
        <v>0</v>
      </c>
      <c r="O77" s="24"/>
      <c r="P77" s="142"/>
      <c r="Q77" s="143"/>
      <c r="R77" s="143"/>
      <c r="S77" s="143"/>
      <c r="T77" s="143"/>
      <c r="U77" s="7"/>
      <c r="V77" s="142"/>
      <c r="W77" s="143"/>
      <c r="X77" s="143"/>
      <c r="Y77" s="143"/>
      <c r="Z77" s="143"/>
      <c r="AA77" s="143"/>
      <c r="AB77" s="7"/>
    </row>
    <row r="78" spans="1:28" ht="12" customHeight="1">
      <c r="A78" s="12">
        <v>60</v>
      </c>
      <c r="B78" s="151" t="s">
        <v>49</v>
      </c>
      <c r="C78" s="93">
        <v>4</v>
      </c>
      <c r="D78" s="93">
        <v>0</v>
      </c>
      <c r="E78" s="93">
        <v>0</v>
      </c>
      <c r="F78" s="150">
        <f>D78-E78</f>
        <v>0</v>
      </c>
      <c r="G78" s="150">
        <f>C78-D78</f>
        <v>4</v>
      </c>
      <c r="H78" s="3"/>
      <c r="I78" s="23"/>
      <c r="J78" s="3"/>
      <c r="K78" s="98"/>
      <c r="L78" s="98"/>
      <c r="M78" s="142"/>
      <c r="N78" s="142"/>
      <c r="O78" s="24"/>
      <c r="P78" s="142"/>
      <c r="Q78" s="143"/>
      <c r="R78" s="143"/>
      <c r="S78" s="143"/>
      <c r="T78" s="143"/>
      <c r="U78" s="7"/>
      <c r="V78" s="142"/>
      <c r="W78" s="143"/>
      <c r="X78" s="143"/>
      <c r="Y78" s="143"/>
      <c r="Z78" s="143"/>
      <c r="AA78" s="143"/>
      <c r="AB78" s="7"/>
    </row>
    <row r="79" spans="1:28" ht="12" customHeight="1">
      <c r="A79" s="12">
        <v>61</v>
      </c>
      <c r="B79" s="151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142"/>
      <c r="I79" s="142"/>
      <c r="J79" s="143"/>
      <c r="K79" s="143"/>
      <c r="L79" s="143"/>
      <c r="M79" s="143"/>
      <c r="N79" s="7"/>
      <c r="O79" s="24"/>
      <c r="P79" s="144"/>
      <c r="Q79" s="143"/>
      <c r="R79" s="143"/>
      <c r="S79" s="143"/>
      <c r="T79" s="143"/>
      <c r="U79" s="7"/>
      <c r="V79" s="142"/>
      <c r="W79" s="143"/>
      <c r="X79" s="143"/>
      <c r="Y79" s="143"/>
      <c r="Z79" s="143"/>
      <c r="AA79" s="143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142"/>
      <c r="I80" s="142"/>
      <c r="J80" s="143"/>
      <c r="K80" s="285" t="s">
        <v>108</v>
      </c>
      <c r="L80" s="286"/>
      <c r="M80" s="287"/>
      <c r="N80" s="291">
        <f>L66/N69</f>
        <v>2.3119266055045871</v>
      </c>
      <c r="O80" s="142"/>
      <c r="P80" s="144"/>
      <c r="Q80" s="142"/>
      <c r="R80" s="142"/>
      <c r="S80" s="142"/>
      <c r="T80" s="142"/>
      <c r="U80" s="142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142"/>
      <c r="I81" s="142"/>
      <c r="J81" s="143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150" t="s">
        <v>2</v>
      </c>
      <c r="C82" s="150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142"/>
      <c r="I82" s="142"/>
      <c r="J82" s="143"/>
      <c r="K82" s="143"/>
      <c r="L82" s="143"/>
      <c r="M82" s="143"/>
      <c r="N82" s="7"/>
      <c r="O82" s="24"/>
      <c r="P82" s="142"/>
      <c r="Q82" s="143"/>
      <c r="R82" s="143"/>
      <c r="S82" s="143"/>
      <c r="T82" s="143"/>
      <c r="U82" s="7"/>
      <c r="V82" s="24"/>
      <c r="W82" s="143"/>
      <c r="X82" s="143"/>
      <c r="Y82" s="143"/>
      <c r="Z82" s="143"/>
      <c r="AA82" s="143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142"/>
      <c r="I83" s="142"/>
      <c r="J83" s="143"/>
      <c r="K83" s="142"/>
      <c r="L83" s="142"/>
      <c r="M83" s="142"/>
      <c r="N83" s="142"/>
      <c r="O83" s="24"/>
      <c r="P83" s="144"/>
      <c r="Q83" s="143"/>
      <c r="R83" s="143"/>
      <c r="S83" s="143"/>
      <c r="T83" s="143"/>
      <c r="U83" s="7"/>
      <c r="V83" s="24"/>
      <c r="W83" s="142"/>
      <c r="X83" s="143"/>
      <c r="Y83" s="143"/>
      <c r="Z83" s="143"/>
      <c r="AA83" s="143"/>
      <c r="AB83" s="7"/>
    </row>
    <row r="84" spans="1:28" ht="12" customHeight="1">
      <c r="A84" s="15">
        <v>64</v>
      </c>
      <c r="B84" s="151" t="s">
        <v>46</v>
      </c>
      <c r="C84" s="93">
        <v>1</v>
      </c>
      <c r="D84" s="150">
        <v>0</v>
      </c>
      <c r="E84" s="150">
        <v>0</v>
      </c>
      <c r="F84" s="58">
        <f t="shared" si="24"/>
        <v>0</v>
      </c>
      <c r="G84" s="5">
        <v>0</v>
      </c>
      <c r="H84" s="142"/>
      <c r="I84" s="142"/>
      <c r="J84" s="143"/>
      <c r="K84" s="142"/>
      <c r="L84" s="142"/>
      <c r="M84" s="142"/>
      <c r="N84" s="142"/>
      <c r="O84" s="142"/>
      <c r="P84" s="144"/>
      <c r="Q84" s="142"/>
      <c r="R84" s="142"/>
      <c r="S84" s="142"/>
      <c r="T84" s="142"/>
      <c r="U84" s="142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142"/>
      <c r="I85" s="142"/>
      <c r="J85" s="143"/>
      <c r="K85" s="142"/>
      <c r="L85" s="142"/>
      <c r="M85" s="142"/>
      <c r="N85" s="142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151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142"/>
      <c r="I86" s="142"/>
      <c r="J86" s="143"/>
      <c r="K86" s="143"/>
      <c r="L86" s="143"/>
      <c r="M86" s="143"/>
      <c r="N86" s="7"/>
      <c r="O86" s="149"/>
      <c r="P86" s="149"/>
      <c r="Q86" s="149"/>
      <c r="R86" s="149"/>
      <c r="S86" s="149"/>
      <c r="T86" s="149"/>
      <c r="U86" s="149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151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142"/>
      <c r="I87" s="142"/>
      <c r="J87" s="143"/>
      <c r="K87" s="143"/>
      <c r="L87" s="143"/>
      <c r="M87" s="143"/>
      <c r="N87" s="7"/>
      <c r="O87" s="149"/>
      <c r="P87" s="149"/>
      <c r="Q87" s="149"/>
      <c r="R87" s="149"/>
      <c r="S87" s="149"/>
      <c r="T87" s="149"/>
      <c r="U87" s="149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151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149"/>
      <c r="P88" s="149"/>
      <c r="Q88" s="149"/>
      <c r="R88" s="149"/>
      <c r="S88" s="149"/>
      <c r="T88" s="149"/>
      <c r="U88" s="149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151" t="s">
        <v>49</v>
      </c>
      <c r="C89" s="93">
        <v>4</v>
      </c>
      <c r="D89" s="150">
        <v>0</v>
      </c>
      <c r="E89" s="150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142"/>
      <c r="Q89" s="143"/>
      <c r="R89" s="143"/>
      <c r="S89" s="143"/>
      <c r="T89" s="143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144"/>
      <c r="Q90" s="143"/>
      <c r="R90" s="143"/>
      <c r="S90" s="143"/>
      <c r="T90" s="143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142"/>
      <c r="P91" s="144"/>
      <c r="Q91" s="142"/>
      <c r="R91" s="142"/>
      <c r="S91" s="142"/>
      <c r="T91" s="142"/>
      <c r="U91" s="142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150" t="s">
        <v>2</v>
      </c>
      <c r="C92" s="150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144"/>
      <c r="I92" s="144"/>
      <c r="J92" s="144"/>
      <c r="K92" s="144"/>
      <c r="L92" s="144"/>
      <c r="M92" s="144"/>
      <c r="N92" s="49"/>
      <c r="O92" s="142"/>
      <c r="P92" s="144"/>
      <c r="Q92" s="142"/>
      <c r="R92" s="142"/>
      <c r="S92" s="142"/>
      <c r="T92" s="142"/>
      <c r="U92" s="142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144"/>
      <c r="I93" s="144"/>
      <c r="J93" s="144"/>
      <c r="K93" s="144"/>
      <c r="L93" s="144"/>
      <c r="M93" s="144"/>
      <c r="N93" s="49"/>
      <c r="O93" s="142"/>
      <c r="P93" s="144"/>
      <c r="Q93" s="142"/>
      <c r="R93" s="142"/>
      <c r="S93" s="142"/>
      <c r="T93" s="142"/>
      <c r="U93" s="142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151" t="s">
        <v>46</v>
      </c>
      <c r="C94" s="93">
        <v>1</v>
      </c>
      <c r="D94" s="150">
        <v>0</v>
      </c>
      <c r="E94" s="150">
        <v>0</v>
      </c>
      <c r="F94" s="58">
        <f>D94-E94</f>
        <v>0</v>
      </c>
      <c r="G94" s="5">
        <v>0</v>
      </c>
      <c r="H94" s="144"/>
      <c r="I94" s="144"/>
      <c r="J94" s="144"/>
      <c r="K94" s="144"/>
      <c r="L94" s="144"/>
      <c r="M94" s="144"/>
      <c r="N94" s="49"/>
      <c r="O94" s="142"/>
      <c r="P94" s="144"/>
      <c r="Q94" s="142"/>
      <c r="R94" s="142"/>
      <c r="S94" s="142"/>
      <c r="T94" s="142"/>
      <c r="U94" s="142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144"/>
      <c r="I95" s="144"/>
      <c r="J95" s="144"/>
      <c r="K95" s="144"/>
      <c r="L95" s="144"/>
      <c r="M95" s="144"/>
      <c r="N95" s="49"/>
      <c r="O95" s="142"/>
      <c r="P95" s="144"/>
      <c r="Q95" s="142"/>
      <c r="R95" s="142"/>
      <c r="S95" s="142"/>
      <c r="T95" s="142"/>
      <c r="U95" s="142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151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144"/>
      <c r="I96" s="144"/>
      <c r="J96" s="144"/>
      <c r="K96" s="144"/>
      <c r="L96" s="144"/>
      <c r="M96" s="144"/>
      <c r="N96" s="49"/>
      <c r="O96" s="142"/>
      <c r="P96" s="144"/>
      <c r="Q96" s="142"/>
      <c r="R96" s="142"/>
      <c r="S96" s="142"/>
      <c r="T96" s="142"/>
      <c r="U96" s="142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151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144"/>
      <c r="I97" s="144"/>
      <c r="J97" s="144"/>
      <c r="K97" s="144"/>
      <c r="L97" s="144"/>
      <c r="M97" s="144"/>
      <c r="N97" s="49"/>
      <c r="O97" s="142"/>
      <c r="P97" s="144"/>
      <c r="Q97" s="142"/>
      <c r="R97" s="142"/>
      <c r="S97" s="142"/>
      <c r="T97" s="142"/>
      <c r="U97" s="142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151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144"/>
      <c r="I98" s="144"/>
      <c r="J98" s="144"/>
      <c r="K98" s="144"/>
      <c r="L98" s="144"/>
      <c r="M98" s="144"/>
      <c r="N98" s="49"/>
      <c r="O98" s="142"/>
      <c r="P98" s="144"/>
      <c r="Q98" s="142"/>
      <c r="R98" s="142"/>
      <c r="S98" s="142"/>
      <c r="T98" s="142"/>
      <c r="U98" s="142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151" t="s">
        <v>49</v>
      </c>
      <c r="C99" s="93">
        <v>4</v>
      </c>
      <c r="D99" s="150">
        <v>0</v>
      </c>
      <c r="E99" s="150">
        <v>0</v>
      </c>
      <c r="F99" s="93">
        <f>D99-E99</f>
        <v>0</v>
      </c>
      <c r="G99" s="5">
        <f>C99-D99</f>
        <v>4</v>
      </c>
      <c r="H99" s="144"/>
      <c r="I99" s="144"/>
      <c r="J99" s="144"/>
      <c r="K99" s="144"/>
      <c r="L99" s="144"/>
      <c r="M99" s="144"/>
      <c r="N99" s="49"/>
      <c r="O99" s="142"/>
      <c r="P99" s="144"/>
      <c r="Q99" s="142"/>
      <c r="R99" s="142"/>
      <c r="S99" s="142"/>
      <c r="T99" s="142"/>
      <c r="U99" s="142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144"/>
      <c r="Q100" s="143"/>
      <c r="R100" s="143"/>
      <c r="S100" s="143"/>
      <c r="T100" s="143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142"/>
      <c r="P101" s="144"/>
      <c r="Q101" s="142"/>
      <c r="R101" s="142"/>
      <c r="S101" s="142"/>
      <c r="T101" s="142"/>
      <c r="U101" s="142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150" t="s">
        <v>2</v>
      </c>
      <c r="C102" s="150"/>
      <c r="D102" s="93"/>
      <c r="E102" s="93"/>
      <c r="F102" s="58"/>
      <c r="G102" s="5"/>
      <c r="H102" s="144"/>
      <c r="I102" s="144"/>
      <c r="J102" s="144"/>
      <c r="K102" s="144"/>
      <c r="L102" s="144"/>
      <c r="M102" s="144"/>
      <c r="N102" s="49"/>
      <c r="O102" s="142"/>
      <c r="P102" s="144"/>
      <c r="Q102" s="142"/>
      <c r="R102" s="142"/>
      <c r="S102" s="142"/>
      <c r="T102" s="142"/>
      <c r="U102" s="142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144"/>
      <c r="I103" s="144"/>
      <c r="J103" s="144"/>
      <c r="K103" s="144"/>
      <c r="L103" s="144"/>
      <c r="M103" s="144"/>
      <c r="N103" s="49"/>
      <c r="O103" s="142"/>
      <c r="P103" s="144"/>
      <c r="Q103" s="142"/>
      <c r="R103" s="142"/>
      <c r="S103" s="142"/>
      <c r="T103" s="142"/>
      <c r="U103" s="142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151" t="s">
        <v>46</v>
      </c>
      <c r="C104" s="93"/>
      <c r="D104" s="150"/>
      <c r="E104" s="150"/>
      <c r="F104" s="58"/>
      <c r="G104" s="5"/>
      <c r="H104" s="144"/>
      <c r="I104" s="144"/>
      <c r="J104" s="144"/>
      <c r="K104" s="144"/>
      <c r="L104" s="144"/>
      <c r="M104" s="144"/>
      <c r="N104" s="49"/>
      <c r="O104" s="142"/>
      <c r="P104" s="144"/>
      <c r="Q104" s="142"/>
      <c r="R104" s="142"/>
      <c r="S104" s="142"/>
      <c r="T104" s="142"/>
      <c r="U104" s="142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144"/>
      <c r="I105" s="144"/>
      <c r="J105" s="144"/>
      <c r="K105" s="144"/>
      <c r="L105" s="144"/>
      <c r="M105" s="144"/>
      <c r="N105" s="49"/>
      <c r="O105" s="142"/>
      <c r="P105" s="144"/>
      <c r="Q105" s="142"/>
      <c r="R105" s="142"/>
      <c r="S105" s="142"/>
      <c r="T105" s="142"/>
      <c r="U105" s="142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151" t="s">
        <v>12</v>
      </c>
      <c r="C106" s="93"/>
      <c r="D106" s="19"/>
      <c r="E106" s="19"/>
      <c r="F106" s="93"/>
      <c r="G106" s="5"/>
      <c r="H106" s="144"/>
      <c r="I106" s="144"/>
      <c r="J106" s="144"/>
      <c r="K106" s="144"/>
      <c r="L106" s="144"/>
      <c r="M106" s="144"/>
      <c r="N106" s="49"/>
      <c r="O106" s="142"/>
      <c r="P106" s="144"/>
      <c r="Q106" s="142"/>
      <c r="R106" s="142"/>
      <c r="S106" s="142"/>
      <c r="T106" s="142"/>
      <c r="U106" s="142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151" t="s">
        <v>13</v>
      </c>
      <c r="C107" s="93"/>
      <c r="D107" s="19"/>
      <c r="E107" s="19"/>
      <c r="F107" s="93"/>
      <c r="G107" s="5"/>
      <c r="H107" s="144"/>
      <c r="I107" s="144"/>
      <c r="J107" s="144"/>
      <c r="K107" s="144"/>
      <c r="L107" s="144"/>
      <c r="M107" s="144"/>
      <c r="N107" s="49"/>
      <c r="O107" s="142"/>
      <c r="P107" s="144"/>
      <c r="Q107" s="142"/>
      <c r="R107" s="142"/>
      <c r="S107" s="142"/>
      <c r="T107" s="142"/>
      <c r="U107" s="142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151" t="s">
        <v>72</v>
      </c>
      <c r="C108" s="93"/>
      <c r="D108" s="93"/>
      <c r="E108" s="93"/>
      <c r="F108" s="93"/>
      <c r="G108" s="90"/>
      <c r="H108" s="144"/>
      <c r="I108" s="144"/>
      <c r="J108" s="144"/>
      <c r="K108" s="144"/>
      <c r="L108" s="144"/>
      <c r="M108" s="144"/>
      <c r="N108" s="49"/>
      <c r="O108" s="142"/>
      <c r="P108" s="144"/>
      <c r="Q108" s="142"/>
      <c r="R108" s="142"/>
      <c r="S108" s="142"/>
      <c r="T108" s="142"/>
      <c r="U108" s="142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151" t="s">
        <v>49</v>
      </c>
      <c r="C109" s="93"/>
      <c r="D109" s="150"/>
      <c r="E109" s="150"/>
      <c r="F109" s="93"/>
      <c r="G109" s="5"/>
      <c r="H109" s="144"/>
      <c r="I109" s="144"/>
      <c r="J109" s="144"/>
      <c r="K109" s="144"/>
      <c r="L109" s="144"/>
      <c r="M109" s="144"/>
      <c r="N109" s="49"/>
      <c r="O109" s="142"/>
      <c r="P109" s="144"/>
      <c r="Q109" s="142"/>
      <c r="R109" s="142"/>
      <c r="S109" s="142"/>
      <c r="T109" s="142"/>
      <c r="U109" s="142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144"/>
      <c r="Q110" s="143"/>
      <c r="R110" s="143"/>
      <c r="S110" s="143"/>
      <c r="T110" s="143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142"/>
      <c r="P111" s="144"/>
      <c r="Q111" s="142"/>
      <c r="R111" s="142"/>
      <c r="S111" s="142"/>
      <c r="T111" s="142"/>
      <c r="U111" s="142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150" t="s">
        <v>2</v>
      </c>
      <c r="C112" s="150"/>
      <c r="D112" s="93"/>
      <c r="E112" s="93"/>
      <c r="F112" s="58"/>
      <c r="G112" s="5"/>
      <c r="H112" s="144"/>
      <c r="I112" s="144"/>
      <c r="J112" s="144"/>
      <c r="K112" s="144"/>
      <c r="L112" s="144"/>
      <c r="M112" s="144"/>
      <c r="N112" s="49"/>
      <c r="O112" s="142"/>
      <c r="P112" s="144"/>
      <c r="Q112" s="142"/>
      <c r="R112" s="142"/>
      <c r="S112" s="142"/>
      <c r="T112" s="142"/>
      <c r="U112" s="142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144"/>
      <c r="I113" s="144"/>
      <c r="J113" s="144"/>
      <c r="K113" s="144"/>
      <c r="L113" s="144"/>
      <c r="M113" s="144"/>
      <c r="N113" s="49"/>
      <c r="O113" s="142"/>
      <c r="P113" s="144"/>
      <c r="Q113" s="142"/>
      <c r="R113" s="142"/>
      <c r="S113" s="142"/>
      <c r="T113" s="142"/>
      <c r="U113" s="142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151" t="s">
        <v>46</v>
      </c>
      <c r="C114" s="93"/>
      <c r="D114" s="150"/>
      <c r="E114" s="150"/>
      <c r="F114" s="58"/>
      <c r="G114" s="5"/>
      <c r="H114" s="144"/>
      <c r="I114" s="144"/>
      <c r="J114" s="144"/>
      <c r="K114" s="144"/>
      <c r="L114" s="144"/>
      <c r="M114" s="144"/>
      <c r="N114" s="49"/>
      <c r="O114" s="142"/>
      <c r="P114" s="144"/>
      <c r="Q114" s="142"/>
      <c r="R114" s="142"/>
      <c r="S114" s="142"/>
      <c r="T114" s="142"/>
      <c r="U114" s="142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144"/>
      <c r="I115" s="144"/>
      <c r="J115" s="144"/>
      <c r="K115" s="144"/>
      <c r="L115" s="144"/>
      <c r="M115" s="144"/>
      <c r="N115" s="49"/>
      <c r="O115" s="142"/>
      <c r="P115" s="144"/>
      <c r="Q115" s="142"/>
      <c r="R115" s="142"/>
      <c r="S115" s="142"/>
      <c r="T115" s="142"/>
      <c r="U115" s="142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151" t="s">
        <v>12</v>
      </c>
      <c r="C116" s="93"/>
      <c r="D116" s="19"/>
      <c r="E116" s="19"/>
      <c r="F116" s="93"/>
      <c r="G116" s="5"/>
      <c r="H116" s="144"/>
      <c r="I116" s="144"/>
      <c r="J116" s="144"/>
      <c r="K116" s="144"/>
      <c r="L116" s="144"/>
      <c r="M116" s="144"/>
      <c r="N116" s="49"/>
      <c r="O116" s="142"/>
      <c r="P116" s="144"/>
      <c r="Q116" s="142"/>
      <c r="R116" s="142"/>
      <c r="S116" s="142"/>
      <c r="T116" s="142"/>
      <c r="U116" s="142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151" t="s">
        <v>13</v>
      </c>
      <c r="C117" s="93"/>
      <c r="D117" s="19"/>
      <c r="E117" s="19"/>
      <c r="F117" s="93"/>
      <c r="G117" s="5"/>
      <c r="H117" s="144"/>
      <c r="I117" s="144"/>
      <c r="J117" s="144"/>
      <c r="K117" s="144"/>
      <c r="L117" s="144"/>
      <c r="M117" s="144"/>
      <c r="N117" s="49"/>
      <c r="O117" s="142"/>
      <c r="P117" s="144"/>
      <c r="Q117" s="142"/>
      <c r="R117" s="142"/>
      <c r="S117" s="142"/>
      <c r="T117" s="142"/>
      <c r="U117" s="142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151" t="s">
        <v>72</v>
      </c>
      <c r="C118" s="93"/>
      <c r="D118" s="93"/>
      <c r="E118" s="93"/>
      <c r="F118" s="93"/>
      <c r="G118" s="90"/>
      <c r="H118" s="144"/>
      <c r="I118" s="144"/>
      <c r="J118" s="144"/>
      <c r="K118" s="144"/>
      <c r="L118" s="144"/>
      <c r="M118" s="144"/>
      <c r="N118" s="49"/>
      <c r="O118" s="142"/>
      <c r="P118" s="144"/>
      <c r="Q118" s="142"/>
      <c r="R118" s="142"/>
      <c r="S118" s="142"/>
      <c r="T118" s="142"/>
      <c r="U118" s="142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151" t="s">
        <v>49</v>
      </c>
      <c r="C119" s="93"/>
      <c r="D119" s="150"/>
      <c r="E119" s="150"/>
      <c r="F119" s="93"/>
      <c r="G119" s="5"/>
      <c r="H119" s="144"/>
      <c r="I119" s="144"/>
      <c r="J119" s="144"/>
      <c r="K119" s="144"/>
      <c r="L119" s="144"/>
      <c r="M119" s="144"/>
      <c r="N119" s="49"/>
      <c r="O119" s="142"/>
      <c r="P119" s="144"/>
      <c r="Q119" s="142"/>
      <c r="R119" s="142"/>
      <c r="S119" s="142"/>
      <c r="T119" s="142"/>
      <c r="U119" s="142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144"/>
      <c r="J120" s="144"/>
      <c r="K120" s="143"/>
      <c r="L120" s="143"/>
      <c r="M120" s="143"/>
      <c r="N120" s="7"/>
      <c r="O120" s="50"/>
      <c r="P120" s="145"/>
      <c r="Q120" s="145"/>
      <c r="R120" s="145"/>
      <c r="S120" s="145"/>
      <c r="T120" s="145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147"/>
      <c r="K121" s="147"/>
      <c r="L121" s="147"/>
      <c r="M121" s="147"/>
      <c r="N121" s="147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142"/>
      <c r="Q122" s="144"/>
      <c r="R122" s="144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142"/>
      <c r="J123" s="143"/>
      <c r="K123" s="143"/>
      <c r="L123" s="143"/>
      <c r="M123" s="143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142"/>
      <c r="B124" s="142"/>
      <c r="C124" s="143"/>
      <c r="D124" s="143"/>
      <c r="E124" s="143"/>
      <c r="F124" s="143"/>
      <c r="G124" s="7"/>
      <c r="H124" s="261"/>
      <c r="I124" s="261"/>
      <c r="J124" s="146"/>
      <c r="K124" s="146"/>
      <c r="L124" s="146"/>
      <c r="M124" s="146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142"/>
      <c r="B125" s="142"/>
      <c r="C125" s="143"/>
      <c r="D125" s="143"/>
      <c r="E125" s="143"/>
      <c r="F125" s="143"/>
      <c r="G125" s="7"/>
      <c r="H125" s="76"/>
      <c r="I125" s="76"/>
      <c r="J125" s="76"/>
      <c r="K125" s="76"/>
      <c r="L125" s="76"/>
      <c r="M125" s="76"/>
      <c r="N125" s="76"/>
      <c r="O125" s="18"/>
      <c r="P125" s="142"/>
      <c r="Q125" s="142"/>
      <c r="R125" s="144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142"/>
      <c r="B126" s="142"/>
      <c r="C126" s="143"/>
      <c r="D126" s="143"/>
      <c r="E126" s="143"/>
      <c r="F126" s="143"/>
      <c r="G126" s="7"/>
      <c r="H126" s="49"/>
      <c r="I126" s="144"/>
      <c r="J126" s="144"/>
      <c r="K126" s="143"/>
      <c r="L126" s="143"/>
      <c r="M126" s="143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142"/>
      <c r="B127" s="142"/>
      <c r="C127" s="144"/>
      <c r="D127" s="143"/>
      <c r="E127" s="143"/>
      <c r="F127" s="143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41" customFormat="1" ht="10.7" customHeight="1">
      <c r="A128" s="142"/>
      <c r="B128" s="143"/>
      <c r="C128" s="143"/>
      <c r="D128" s="143"/>
      <c r="E128" s="143"/>
      <c r="F128" s="143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144"/>
      <c r="J129" s="143"/>
      <c r="K129" s="143"/>
      <c r="L129" s="143"/>
      <c r="M129" s="143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144"/>
      <c r="I130" s="144"/>
      <c r="J130" s="143"/>
      <c r="K130" s="143"/>
      <c r="L130" s="143"/>
      <c r="M130" s="143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142"/>
      <c r="B131" s="142"/>
      <c r="C131" s="143"/>
      <c r="D131" s="143"/>
      <c r="E131" s="143"/>
      <c r="F131" s="143"/>
      <c r="G131" s="7"/>
      <c r="H131" s="49"/>
      <c r="I131" s="142"/>
      <c r="J131" s="143"/>
      <c r="K131" s="143"/>
      <c r="L131" s="143"/>
      <c r="M131" s="143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144"/>
      <c r="C132" s="143"/>
      <c r="D132" s="143"/>
      <c r="E132" s="143"/>
      <c r="F132" s="143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142"/>
      <c r="B133" s="142"/>
      <c r="C133" s="143"/>
      <c r="D133" s="143"/>
      <c r="E133" s="143"/>
      <c r="F133" s="143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142"/>
      <c r="C134" s="143"/>
      <c r="D134" s="143"/>
      <c r="E134" s="143"/>
      <c r="F134" s="143"/>
      <c r="G134" s="7"/>
      <c r="H134" s="49"/>
      <c r="I134" s="142"/>
      <c r="J134" s="143"/>
      <c r="K134" s="143"/>
      <c r="L134" s="143"/>
      <c r="M134" s="143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142"/>
      <c r="B135" s="142"/>
      <c r="C135" s="143"/>
      <c r="D135" s="143"/>
      <c r="E135" s="143"/>
      <c r="F135" s="143"/>
      <c r="G135" s="7"/>
      <c r="H135" s="144"/>
      <c r="I135" s="142"/>
      <c r="J135" s="143"/>
      <c r="K135" s="143"/>
      <c r="L135" s="143"/>
      <c r="M135" s="143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142"/>
      <c r="B136" s="142"/>
      <c r="C136" s="143"/>
      <c r="D136" s="143"/>
      <c r="E136" s="143"/>
      <c r="F136" s="143"/>
      <c r="G136" s="7"/>
    </row>
  </sheetData>
  <mergeCells count="111"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topLeftCell="A67" zoomScale="115" zoomScaleNormal="100" zoomScaleSheetLayoutView="115" workbookViewId="0">
      <selection activeCell="L67" sqref="L67"/>
    </sheetView>
  </sheetViews>
  <sheetFormatPr defaultRowHeight="15.75"/>
  <cols>
    <col min="1" max="1" width="3.7109375" style="165" customWidth="1"/>
    <col min="2" max="2" width="24.28515625" style="164" bestFit="1" customWidth="1"/>
    <col min="3" max="3" width="8.5703125" style="165" bestFit="1" customWidth="1"/>
    <col min="4" max="4" width="7.5703125" style="165" bestFit="1" customWidth="1"/>
    <col min="5" max="5" width="7.7109375" style="3" customWidth="1"/>
    <col min="6" max="6" width="6.42578125" style="165" bestFit="1" customWidth="1"/>
    <col min="7" max="7" width="5.42578125" style="165" customWidth="1"/>
    <col min="8" max="8" width="3.7109375" style="165" customWidth="1"/>
    <col min="9" max="9" width="26" style="164" bestFit="1" customWidth="1"/>
    <col min="10" max="10" width="8.5703125" style="165" bestFit="1" customWidth="1"/>
    <col min="11" max="11" width="8.7109375" style="165" bestFit="1" customWidth="1"/>
    <col min="12" max="12" width="9" style="165" customWidth="1"/>
    <col min="13" max="13" width="8.85546875" style="165" customWidth="1"/>
    <col min="14" max="14" width="7.140625" style="3" bestFit="1" customWidth="1"/>
    <col min="15" max="15" width="15.140625" style="165" bestFit="1" customWidth="1"/>
    <col min="16" max="16384" width="9.140625" style="165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123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154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161"/>
      <c r="P5" s="161"/>
      <c r="Q5" s="163"/>
      <c r="R5" s="163"/>
      <c r="S5" s="163"/>
      <c r="T5" s="163"/>
      <c r="U5" s="7"/>
      <c r="V5" s="162"/>
      <c r="W5" s="161"/>
      <c r="X5" s="162"/>
      <c r="Y5" s="163"/>
      <c r="Z5" s="163"/>
      <c r="AA5" s="163"/>
      <c r="AB5" s="7"/>
    </row>
    <row r="6" spans="1:28" ht="12" customHeight="1">
      <c r="A6" s="154">
        <v>2</v>
      </c>
      <c r="B6" s="154" t="s">
        <v>67</v>
      </c>
      <c r="C6" s="93">
        <v>1</v>
      </c>
      <c r="D6" s="157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157">
        <v>77</v>
      </c>
      <c r="I6" s="154" t="s">
        <v>59</v>
      </c>
      <c r="J6" s="157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161"/>
      <c r="P6" s="161"/>
      <c r="Q6" s="163"/>
      <c r="R6" s="163"/>
      <c r="S6" s="163"/>
      <c r="T6" s="163"/>
      <c r="U6" s="7"/>
      <c r="V6" s="162"/>
      <c r="W6" s="161"/>
      <c r="X6" s="162"/>
      <c r="Y6" s="163"/>
      <c r="Z6" s="163"/>
      <c r="AA6" s="163"/>
      <c r="AB6" s="7"/>
    </row>
    <row r="7" spans="1:28" ht="12" customHeight="1">
      <c r="A7" s="154">
        <v>3</v>
      </c>
      <c r="B7" s="154" t="s">
        <v>45</v>
      </c>
      <c r="C7" s="93">
        <v>1</v>
      </c>
      <c r="D7" s="157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154" t="s">
        <v>56</v>
      </c>
      <c r="J7" s="157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161"/>
      <c r="P7" s="161"/>
      <c r="Q7" s="163"/>
      <c r="R7" s="163"/>
      <c r="S7" s="163"/>
      <c r="T7" s="163"/>
      <c r="U7" s="7"/>
      <c r="V7" s="162"/>
      <c r="W7" s="161"/>
      <c r="X7" s="162"/>
      <c r="Y7" s="163"/>
      <c r="Z7" s="163"/>
      <c r="AA7" s="163"/>
      <c r="AB7" s="7"/>
    </row>
    <row r="8" spans="1:28" ht="12" customHeight="1">
      <c r="A8" s="154">
        <v>4</v>
      </c>
      <c r="B8" s="154" t="s">
        <v>101</v>
      </c>
      <c r="C8" s="157">
        <v>3</v>
      </c>
      <c r="D8" s="157">
        <v>2</v>
      </c>
      <c r="E8" s="93">
        <v>1</v>
      </c>
      <c r="F8" s="93">
        <f t="shared" si="0"/>
        <v>1</v>
      </c>
      <c r="G8" s="5">
        <f t="shared" si="1"/>
        <v>1</v>
      </c>
      <c r="H8" s="157">
        <v>79</v>
      </c>
      <c r="I8" s="154" t="s">
        <v>60</v>
      </c>
      <c r="J8" s="157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161"/>
      <c r="P8" s="161"/>
      <c r="Q8" s="162"/>
      <c r="R8" s="163"/>
      <c r="S8" s="163"/>
      <c r="T8" s="163"/>
      <c r="U8" s="7"/>
      <c r="V8" s="162"/>
      <c r="W8" s="161"/>
      <c r="X8" s="162"/>
      <c r="Y8" s="163"/>
      <c r="Z8" s="163"/>
      <c r="AA8" s="163"/>
      <c r="AB8" s="7"/>
    </row>
    <row r="9" spans="1:28" ht="12" customHeight="1">
      <c r="A9" s="154">
        <v>5</v>
      </c>
      <c r="B9" s="93" t="s">
        <v>4</v>
      </c>
      <c r="C9" s="93">
        <v>1</v>
      </c>
      <c r="D9" s="157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157" t="s">
        <v>114</v>
      </c>
      <c r="J9" s="157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161"/>
      <c r="P9" s="162"/>
      <c r="Q9" s="163"/>
      <c r="R9" s="163"/>
      <c r="S9" s="163"/>
      <c r="T9" s="163"/>
      <c r="U9" s="7"/>
      <c r="V9" s="162"/>
      <c r="W9" s="162"/>
      <c r="X9" s="162"/>
      <c r="Y9" s="163"/>
      <c r="Z9" s="163"/>
      <c r="AA9" s="163"/>
      <c r="AB9" s="7"/>
    </row>
    <row r="10" spans="1:28" ht="12" customHeight="1">
      <c r="A10" s="154">
        <v>6</v>
      </c>
      <c r="B10" s="75" t="s">
        <v>113</v>
      </c>
      <c r="C10" s="93">
        <v>2</v>
      </c>
      <c r="D10" s="157">
        <v>2</v>
      </c>
      <c r="E10" s="93">
        <v>2</v>
      </c>
      <c r="F10" s="93">
        <f t="shared" si="0"/>
        <v>0</v>
      </c>
      <c r="G10" s="5">
        <f t="shared" si="1"/>
        <v>0</v>
      </c>
      <c r="H10" s="157">
        <v>81</v>
      </c>
      <c r="I10" s="157" t="s">
        <v>78</v>
      </c>
      <c r="J10" s="157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161"/>
      <c r="P10" s="162"/>
      <c r="Q10" s="163"/>
      <c r="R10" s="163"/>
      <c r="S10" s="163"/>
      <c r="T10" s="163"/>
      <c r="U10" s="7"/>
      <c r="V10" s="162"/>
      <c r="W10" s="162"/>
      <c r="X10" s="162"/>
      <c r="Y10" s="163"/>
      <c r="Z10" s="163"/>
      <c r="AA10" s="163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157">
        <v>1</v>
      </c>
      <c r="E11" s="93">
        <v>0</v>
      </c>
      <c r="F11" s="93">
        <f>D11-E11</f>
        <v>1</v>
      </c>
      <c r="G11" s="5">
        <f t="shared" si="1"/>
        <v>0</v>
      </c>
      <c r="H11" s="10">
        <v>82</v>
      </c>
      <c r="I11" s="154" t="s">
        <v>77</v>
      </c>
      <c r="J11" s="157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161"/>
      <c r="P11" s="162"/>
      <c r="Q11" s="163"/>
      <c r="R11" s="163"/>
      <c r="S11" s="163"/>
      <c r="T11" s="163"/>
      <c r="U11" s="7"/>
      <c r="V11" s="162"/>
      <c r="W11" s="162"/>
      <c r="X11" s="162"/>
      <c r="Y11" s="163"/>
      <c r="Z11" s="163"/>
      <c r="AA11" s="163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5</v>
      </c>
      <c r="F12" s="29">
        <f>SUM(F5:F11)</f>
        <v>2</v>
      </c>
      <c r="G12" s="97">
        <f t="shared" si="1"/>
        <v>3</v>
      </c>
      <c r="H12" s="157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161"/>
      <c r="P12" s="162"/>
      <c r="Q12" s="163"/>
      <c r="R12" s="163"/>
      <c r="S12" s="163"/>
      <c r="T12" s="163"/>
      <c r="U12" s="7"/>
      <c r="V12" s="162"/>
      <c r="W12" s="162"/>
      <c r="X12" s="162"/>
      <c r="Y12" s="163"/>
      <c r="Z12" s="163"/>
      <c r="AA12" s="163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161"/>
      <c r="P13" s="162"/>
      <c r="Q13" s="163"/>
      <c r="R13" s="163"/>
      <c r="S13" s="163"/>
      <c r="T13" s="163"/>
      <c r="U13" s="7"/>
      <c r="V13" s="162"/>
      <c r="W13" s="162"/>
      <c r="X13" s="162"/>
      <c r="Y13" s="163"/>
      <c r="Z13" s="163"/>
      <c r="AA13" s="163"/>
      <c r="AB13" s="7"/>
    </row>
    <row r="14" spans="1:28" ht="12" customHeight="1">
      <c r="A14" s="12">
        <v>8</v>
      </c>
      <c r="B14" s="154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153"/>
      <c r="K14" s="153"/>
      <c r="L14" s="153"/>
      <c r="M14" s="153"/>
      <c r="N14" s="95"/>
      <c r="O14" s="161"/>
      <c r="P14" s="162"/>
      <c r="Q14" s="163"/>
      <c r="R14" s="163"/>
      <c r="S14" s="163"/>
      <c r="T14" s="163"/>
      <c r="U14" s="7"/>
      <c r="V14" s="162"/>
      <c r="W14" s="162"/>
      <c r="X14" s="162"/>
      <c r="Y14" s="163"/>
      <c r="Z14" s="163"/>
      <c r="AA14" s="163"/>
      <c r="AB14" s="7"/>
    </row>
    <row r="15" spans="1:28" ht="12" customHeight="1">
      <c r="A15" s="44">
        <v>9</v>
      </c>
      <c r="B15" s="157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157">
        <v>84</v>
      </c>
      <c r="I15" s="157" t="s">
        <v>75</v>
      </c>
      <c r="J15" s="157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161"/>
      <c r="P15" s="162"/>
      <c r="Q15" s="163"/>
      <c r="R15" s="163"/>
      <c r="S15" s="163"/>
      <c r="T15" s="163"/>
      <c r="U15" s="7"/>
      <c r="V15" s="162"/>
      <c r="W15" s="162"/>
      <c r="X15" s="162"/>
      <c r="Y15" s="163"/>
      <c r="Z15" s="163"/>
      <c r="AA15" s="163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155"/>
      <c r="I16" s="157" t="s">
        <v>111</v>
      </c>
      <c r="J16" s="157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161"/>
      <c r="P16" s="162"/>
      <c r="Q16" s="163"/>
      <c r="R16" s="163"/>
      <c r="S16" s="163"/>
      <c r="T16" s="163"/>
      <c r="U16" s="7"/>
      <c r="V16" s="162"/>
      <c r="W16" s="162"/>
      <c r="X16" s="162"/>
      <c r="Y16" s="163"/>
      <c r="Z16" s="163"/>
      <c r="AA16" s="163"/>
      <c r="AB16" s="7"/>
    </row>
    <row r="17" spans="1:28" ht="12" customHeight="1">
      <c r="A17" s="293"/>
      <c r="B17" s="154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157" t="s">
        <v>76</v>
      </c>
      <c r="J17" s="157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161"/>
      <c r="P17" s="162"/>
      <c r="Q17" s="163"/>
      <c r="R17" s="163"/>
      <c r="S17" s="163"/>
      <c r="T17" s="163"/>
      <c r="U17" s="7"/>
      <c r="V17" s="162"/>
      <c r="W17" s="162"/>
      <c r="X17" s="162"/>
      <c r="Y17" s="163"/>
      <c r="Z17" s="163"/>
      <c r="AA17" s="163"/>
      <c r="AB17" s="7"/>
    </row>
    <row r="18" spans="1:28" ht="12" customHeight="1">
      <c r="A18" s="44">
        <v>11</v>
      </c>
      <c r="B18" s="154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161"/>
      <c r="P18" s="162"/>
      <c r="Q18" s="163"/>
      <c r="R18" s="163"/>
      <c r="S18" s="163"/>
      <c r="T18" s="163"/>
      <c r="U18" s="7"/>
      <c r="V18" s="162"/>
      <c r="W18" s="161"/>
      <c r="X18" s="162"/>
      <c r="Y18" s="163"/>
      <c r="Z18" s="163"/>
      <c r="AA18" s="163"/>
      <c r="AB18" s="7"/>
    </row>
    <row r="19" spans="1:28" ht="12" customHeight="1">
      <c r="A19" s="12">
        <v>12</v>
      </c>
      <c r="B19" s="154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153"/>
      <c r="K19" s="153"/>
      <c r="L19" s="153"/>
      <c r="M19" s="153"/>
      <c r="N19" s="95"/>
      <c r="O19" s="161"/>
      <c r="P19" s="162"/>
      <c r="Q19" s="163"/>
      <c r="R19" s="163"/>
      <c r="S19" s="163"/>
      <c r="T19" s="163"/>
      <c r="U19" s="7"/>
      <c r="V19" s="162"/>
      <c r="W19" s="161"/>
      <c r="X19" s="162"/>
      <c r="Y19" s="163"/>
      <c r="Z19" s="163"/>
      <c r="AA19" s="163"/>
      <c r="AB19" s="7"/>
    </row>
    <row r="20" spans="1:28" ht="12" customHeight="1">
      <c r="A20" s="44">
        <v>13</v>
      </c>
      <c r="B20" s="154" t="s">
        <v>119</v>
      </c>
      <c r="C20" s="93">
        <v>8</v>
      </c>
      <c r="D20" s="93">
        <v>4</v>
      </c>
      <c r="E20" s="93">
        <v>2</v>
      </c>
      <c r="F20" s="93">
        <f t="shared" si="4"/>
        <v>2</v>
      </c>
      <c r="G20" s="86">
        <f t="shared" si="5"/>
        <v>4</v>
      </c>
      <c r="H20" s="16">
        <v>86</v>
      </c>
      <c r="I20" s="157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161"/>
      <c r="P20" s="162"/>
      <c r="Q20" s="163"/>
      <c r="R20" s="163"/>
      <c r="S20" s="163"/>
      <c r="T20" s="163"/>
      <c r="U20" s="7"/>
      <c r="V20" s="162"/>
      <c r="W20" s="161"/>
      <c r="X20" s="162"/>
      <c r="Y20" s="163"/>
      <c r="Z20" s="163"/>
      <c r="AA20" s="163"/>
      <c r="AB20" s="7"/>
    </row>
    <row r="21" spans="1:28" ht="12" customHeight="1">
      <c r="A21" s="12">
        <v>14</v>
      </c>
      <c r="B21" s="154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157">
        <v>87</v>
      </c>
      <c r="I21" s="157" t="s">
        <v>110</v>
      </c>
      <c r="J21" s="93">
        <v>4</v>
      </c>
      <c r="K21" s="93">
        <v>2</v>
      </c>
      <c r="L21" s="93">
        <v>2</v>
      </c>
      <c r="M21" s="93">
        <f t="shared" ref="M21:M22" si="6">K21-L21</f>
        <v>0</v>
      </c>
      <c r="N21" s="14">
        <f t="shared" ref="N21:N22" si="7">J21-K21</f>
        <v>2</v>
      </c>
      <c r="O21" s="161"/>
      <c r="P21" s="162"/>
      <c r="Q21" s="163"/>
      <c r="R21" s="163"/>
      <c r="S21" s="163"/>
      <c r="T21" s="163"/>
      <c r="U21" s="7"/>
      <c r="V21" s="162"/>
      <c r="W21" s="161"/>
      <c r="X21" s="162"/>
      <c r="Y21" s="163"/>
      <c r="Z21" s="163"/>
      <c r="AA21" s="163"/>
      <c r="AB21" s="7"/>
    </row>
    <row r="22" spans="1:28" ht="12" customHeight="1">
      <c r="A22" s="44">
        <v>15</v>
      </c>
      <c r="B22" s="154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154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162"/>
      <c r="W22" s="161"/>
      <c r="X22" s="162"/>
      <c r="Y22" s="163"/>
      <c r="Z22" s="163"/>
      <c r="AA22" s="163"/>
      <c r="AB22" s="7"/>
    </row>
    <row r="23" spans="1:28" ht="12" customHeight="1">
      <c r="A23" s="12">
        <v>16</v>
      </c>
      <c r="B23" s="154" t="s">
        <v>48</v>
      </c>
      <c r="C23" s="93">
        <v>3</v>
      </c>
      <c r="D23" s="93">
        <v>3</v>
      </c>
      <c r="E23" s="93">
        <v>2</v>
      </c>
      <c r="F23" s="93">
        <f t="shared" si="4"/>
        <v>1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6</v>
      </c>
      <c r="M23" s="29">
        <f>SUM(M20:M22)</f>
        <v>0</v>
      </c>
      <c r="N23" s="51">
        <f>SUM(N20:N22)</f>
        <v>3</v>
      </c>
      <c r="O23" s="161"/>
      <c r="P23" s="161"/>
      <c r="Q23" s="163"/>
      <c r="R23" s="163"/>
      <c r="S23" s="163"/>
      <c r="T23" s="163"/>
      <c r="U23" s="7"/>
      <c r="V23" s="162"/>
      <c r="W23" s="161"/>
      <c r="X23" s="162"/>
      <c r="Y23" s="163"/>
      <c r="Z23" s="163"/>
      <c r="AA23" s="163"/>
      <c r="AB23" s="7"/>
    </row>
    <row r="24" spans="1:28" ht="12" customHeight="1">
      <c r="A24" s="44">
        <v>17</v>
      </c>
      <c r="B24" s="154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153"/>
      <c r="K24" s="153"/>
      <c r="L24" s="153"/>
      <c r="M24" s="153"/>
      <c r="N24" s="95"/>
      <c r="O24" s="161"/>
      <c r="P24" s="161"/>
      <c r="Q24" s="163"/>
      <c r="R24" s="163"/>
      <c r="S24" s="163"/>
      <c r="T24" s="163"/>
      <c r="U24" s="7"/>
      <c r="V24" s="162"/>
      <c r="W24" s="161"/>
      <c r="X24" s="162"/>
      <c r="Y24" s="163"/>
      <c r="Z24" s="163"/>
      <c r="AA24" s="163"/>
      <c r="AB24" s="7"/>
    </row>
    <row r="25" spans="1:28" ht="12" customHeight="1">
      <c r="A25" s="12">
        <v>18</v>
      </c>
      <c r="B25" s="154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154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161"/>
      <c r="P25" s="161"/>
      <c r="Q25" s="163"/>
      <c r="R25" s="163"/>
      <c r="S25" s="163"/>
      <c r="T25" s="163"/>
      <c r="U25" s="7"/>
      <c r="V25" s="162"/>
      <c r="W25" s="161"/>
      <c r="X25" s="162"/>
      <c r="Y25" s="163"/>
      <c r="Z25" s="163"/>
      <c r="AA25" s="163"/>
      <c r="AB25" s="7"/>
    </row>
    <row r="26" spans="1:28" ht="12" customHeight="1">
      <c r="A26" s="44">
        <v>19</v>
      </c>
      <c r="B26" s="154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154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161"/>
      <c r="P26" s="161"/>
      <c r="Q26" s="163"/>
      <c r="R26" s="163"/>
      <c r="S26" s="163"/>
      <c r="T26" s="163"/>
      <c r="U26" s="7"/>
      <c r="V26" s="162"/>
      <c r="W26" s="161"/>
      <c r="X26" s="162"/>
      <c r="Y26" s="163"/>
      <c r="Z26" s="163"/>
      <c r="AA26" s="163"/>
      <c r="AB26" s="7"/>
    </row>
    <row r="27" spans="1:28" ht="12" customHeight="1">
      <c r="A27" s="12">
        <v>20</v>
      </c>
      <c r="B27" s="154" t="s">
        <v>71</v>
      </c>
      <c r="C27" s="93">
        <v>2</v>
      </c>
      <c r="D27" s="93">
        <v>3</v>
      </c>
      <c r="E27" s="93">
        <v>2</v>
      </c>
      <c r="F27" s="93">
        <f t="shared" si="4"/>
        <v>1</v>
      </c>
      <c r="G27" s="86">
        <f t="shared" si="5"/>
        <v>-1</v>
      </c>
      <c r="H27" s="16">
        <v>91</v>
      </c>
      <c r="I27" s="154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161"/>
      <c r="P27" s="161"/>
      <c r="Q27" s="163"/>
      <c r="R27" s="163"/>
      <c r="S27" s="163"/>
      <c r="T27" s="163"/>
      <c r="U27" s="7"/>
      <c r="V27" s="162"/>
      <c r="W27" s="161"/>
      <c r="X27" s="162"/>
      <c r="Y27" s="163"/>
      <c r="Z27" s="163"/>
      <c r="AA27" s="163"/>
      <c r="AB27" s="7"/>
    </row>
    <row r="28" spans="1:28" ht="12" customHeight="1">
      <c r="A28" s="44">
        <v>22</v>
      </c>
      <c r="B28" s="154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161"/>
      <c r="P28" s="161"/>
      <c r="Q28" s="163"/>
      <c r="R28" s="163"/>
      <c r="S28" s="163"/>
      <c r="T28" s="163"/>
      <c r="U28" s="7"/>
      <c r="V28" s="162"/>
      <c r="W28" s="161"/>
      <c r="X28" s="162"/>
      <c r="Y28" s="163"/>
      <c r="Z28" s="163"/>
      <c r="AA28" s="163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17</v>
      </c>
      <c r="F29" s="63">
        <f>SUM(F14:F28)</f>
        <v>5</v>
      </c>
      <c r="G29" s="87">
        <f>C29-D29</f>
        <v>5</v>
      </c>
      <c r="H29" s="305" t="s">
        <v>43</v>
      </c>
      <c r="I29" s="272"/>
      <c r="J29" s="153"/>
      <c r="K29" s="153"/>
      <c r="L29" s="153"/>
      <c r="M29" s="153"/>
      <c r="N29" s="95"/>
      <c r="O29" s="161"/>
      <c r="P29" s="163"/>
      <c r="Q29" s="163"/>
      <c r="R29" s="163"/>
      <c r="S29" s="163"/>
      <c r="T29" s="163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161"/>
      <c r="P30" s="163"/>
      <c r="Q30" s="163"/>
      <c r="R30" s="163"/>
      <c r="S30" s="163"/>
      <c r="T30" s="163"/>
      <c r="U30" s="7"/>
      <c r="V30" s="162"/>
      <c r="W30" s="162"/>
      <c r="X30" s="162"/>
      <c r="Y30" s="163"/>
      <c r="Z30" s="163"/>
      <c r="AA30" s="163"/>
      <c r="AB30" s="7"/>
    </row>
    <row r="31" spans="1:28" ht="12" customHeight="1">
      <c r="A31" s="78">
        <v>22</v>
      </c>
      <c r="B31" s="157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157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</row>
    <row r="33" spans="1:28" ht="12" customHeight="1">
      <c r="A33" s="78">
        <v>23</v>
      </c>
      <c r="B33" s="157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161"/>
      <c r="P33" s="161"/>
      <c r="Q33" s="163"/>
      <c r="R33" s="163"/>
      <c r="S33" s="163"/>
      <c r="T33" s="163"/>
      <c r="U33" s="7"/>
      <c r="V33" s="49"/>
      <c r="W33" s="162"/>
      <c r="X33" s="162"/>
      <c r="Y33" s="163"/>
      <c r="Z33" s="163"/>
      <c r="AA33" s="163"/>
      <c r="AB33" s="7"/>
    </row>
    <row r="34" spans="1:28" ht="12" customHeight="1">
      <c r="A34" s="78">
        <v>24</v>
      </c>
      <c r="B34" s="157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161"/>
      <c r="P34" s="162"/>
      <c r="Q34" s="163"/>
      <c r="R34" s="163"/>
      <c r="S34" s="163"/>
      <c r="T34" s="163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157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161"/>
      <c r="P35" s="161"/>
      <c r="Q35" s="163"/>
      <c r="R35" s="163"/>
      <c r="S35" s="163"/>
      <c r="T35" s="163"/>
      <c r="U35" s="7"/>
      <c r="V35" s="49"/>
      <c r="W35" s="161"/>
      <c r="X35" s="163"/>
      <c r="Y35" s="163"/>
      <c r="Z35" s="163"/>
      <c r="AA35" s="163"/>
      <c r="AB35" s="7"/>
    </row>
    <row r="36" spans="1:28" s="4" customFormat="1" ht="12" customHeight="1">
      <c r="A36" s="78">
        <v>26</v>
      </c>
      <c r="B36" s="157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153"/>
      <c r="K36" s="153"/>
      <c r="L36" s="153"/>
      <c r="M36" s="153"/>
      <c r="N36" s="95"/>
      <c r="O36" s="161"/>
      <c r="P36" s="161"/>
      <c r="Q36" s="163"/>
      <c r="R36" s="163"/>
      <c r="S36" s="163"/>
      <c r="T36" s="163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157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161"/>
      <c r="P37" s="161"/>
      <c r="Q37" s="163"/>
      <c r="R37" s="163"/>
      <c r="S37" s="163"/>
      <c r="T37" s="163"/>
      <c r="U37" s="7"/>
      <c r="V37" s="156"/>
      <c r="W37" s="156"/>
      <c r="X37" s="156"/>
      <c r="Y37" s="156"/>
      <c r="Z37" s="156"/>
      <c r="AA37" s="156"/>
      <c r="AB37" s="156"/>
    </row>
    <row r="38" spans="1:28" s="4" customFormat="1" ht="12" customHeight="1">
      <c r="A38" s="78">
        <v>28</v>
      </c>
      <c r="B38" s="157" t="s">
        <v>14</v>
      </c>
      <c r="C38" s="93">
        <v>12</v>
      </c>
      <c r="D38" s="93">
        <v>14</v>
      </c>
      <c r="E38" s="93">
        <v>14</v>
      </c>
      <c r="F38" s="93">
        <f t="shared" si="12"/>
        <v>0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161"/>
      <c r="P38" s="161"/>
      <c r="Q38" s="163"/>
      <c r="R38" s="163"/>
      <c r="S38" s="163"/>
      <c r="T38" s="163"/>
      <c r="U38" s="7"/>
      <c r="V38" s="156"/>
      <c r="W38" s="156"/>
      <c r="X38" s="156"/>
      <c r="Y38" s="156"/>
      <c r="Z38" s="156"/>
      <c r="AA38" s="156"/>
      <c r="AB38" s="156"/>
    </row>
    <row r="39" spans="1:28" ht="12" customHeight="1">
      <c r="A39" s="78">
        <v>29</v>
      </c>
      <c r="B39" s="157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161"/>
      <c r="P39" s="161"/>
      <c r="Q39" s="163"/>
      <c r="R39" s="163"/>
      <c r="S39" s="163"/>
      <c r="T39" s="163"/>
      <c r="U39" s="7"/>
      <c r="V39" s="49"/>
      <c r="W39" s="162"/>
      <c r="X39" s="162"/>
      <c r="Y39" s="163"/>
      <c r="Z39" s="163"/>
      <c r="AA39" s="163"/>
      <c r="AB39" s="7"/>
    </row>
    <row r="40" spans="1:28" ht="12" customHeight="1">
      <c r="A40" s="78">
        <v>30</v>
      </c>
      <c r="B40" s="157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161"/>
      <c r="P40" s="161"/>
      <c r="Q40" s="163"/>
      <c r="R40" s="163"/>
      <c r="S40" s="163"/>
      <c r="T40" s="163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157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162"/>
      <c r="X41" s="163"/>
      <c r="Y41" s="163"/>
      <c r="Z41" s="163"/>
      <c r="AA41" s="163"/>
      <c r="AB41" s="7"/>
    </row>
    <row r="42" spans="1:28" ht="12" customHeight="1">
      <c r="A42" s="78">
        <v>32</v>
      </c>
      <c r="B42" s="157" t="s">
        <v>47</v>
      </c>
      <c r="C42" s="93">
        <v>12</v>
      </c>
      <c r="D42" s="93">
        <v>13</v>
      </c>
      <c r="E42" s="93">
        <v>12</v>
      </c>
      <c r="F42" s="93">
        <f t="shared" si="12"/>
        <v>1</v>
      </c>
      <c r="G42" s="86">
        <f t="shared" si="13"/>
        <v>-1</v>
      </c>
      <c r="I42" s="165" t="s">
        <v>120</v>
      </c>
      <c r="N42" s="165"/>
      <c r="O42" s="156"/>
      <c r="P42" s="156"/>
      <c r="Q42" s="156"/>
      <c r="R42" s="156"/>
      <c r="S42" s="156"/>
      <c r="T42" s="156"/>
      <c r="U42" s="156"/>
      <c r="V42" s="49"/>
      <c r="W42" s="162"/>
      <c r="X42" s="163"/>
      <c r="Y42" s="163"/>
      <c r="Z42" s="163"/>
      <c r="AA42" s="163"/>
      <c r="AB42" s="7"/>
    </row>
    <row r="43" spans="1:28" ht="12" customHeight="1">
      <c r="A43" s="78">
        <v>33</v>
      </c>
      <c r="B43" s="155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156"/>
      <c r="P43" s="156"/>
      <c r="Q43" s="156"/>
      <c r="R43" s="156"/>
      <c r="S43" s="156"/>
      <c r="T43" s="156"/>
      <c r="U43" s="156"/>
      <c r="V43" s="49"/>
      <c r="W43" s="162"/>
      <c r="X43" s="163"/>
      <c r="Y43" s="163"/>
      <c r="Z43" s="163"/>
      <c r="AA43" s="163"/>
      <c r="AB43" s="7"/>
    </row>
    <row r="44" spans="1:28" ht="12" customHeight="1">
      <c r="A44" s="78">
        <v>34</v>
      </c>
      <c r="B44" s="155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156"/>
      <c r="P44" s="156"/>
      <c r="Q44" s="156"/>
      <c r="R44" s="156"/>
      <c r="S44" s="156"/>
      <c r="T44" s="156"/>
      <c r="U44" s="156"/>
      <c r="V44" s="49"/>
      <c r="W44" s="162"/>
      <c r="X44" s="163"/>
      <c r="Y44" s="163"/>
      <c r="Z44" s="163"/>
      <c r="AA44" s="163"/>
      <c r="AB44" s="7"/>
    </row>
    <row r="45" spans="1:28" ht="12" customHeight="1">
      <c r="A45" s="78">
        <v>35</v>
      </c>
      <c r="B45" s="155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156"/>
      <c r="P45" s="156"/>
      <c r="Q45" s="156"/>
      <c r="R45" s="156"/>
      <c r="S45" s="156"/>
      <c r="T45" s="156"/>
      <c r="U45" s="156"/>
      <c r="V45" s="49"/>
      <c r="W45" s="162"/>
      <c r="X45" s="163"/>
      <c r="Y45" s="163"/>
      <c r="Z45" s="163"/>
      <c r="AA45" s="163"/>
      <c r="AB45" s="7"/>
    </row>
    <row r="46" spans="1:28" ht="12" customHeight="1">
      <c r="A46" s="78">
        <v>36</v>
      </c>
      <c r="B46" s="155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154"/>
      <c r="P46" s="154"/>
      <c r="Q46" s="163"/>
      <c r="R46" s="163"/>
      <c r="S46" s="163"/>
      <c r="T46" s="163"/>
      <c r="U46" s="7"/>
      <c r="V46" s="162"/>
      <c r="W46" s="162"/>
      <c r="X46" s="163"/>
      <c r="Y46" s="163"/>
      <c r="Z46" s="163"/>
      <c r="AA46" s="163"/>
      <c r="AB46" s="7"/>
    </row>
    <row r="47" spans="1:28" ht="12" customHeight="1">
      <c r="A47" s="78">
        <v>37</v>
      </c>
      <c r="B47" s="157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157" t="s">
        <v>103</v>
      </c>
      <c r="P47" s="93">
        <f>D20+D21+D22+D25+D26+D27+D28+3</f>
        <v>17</v>
      </c>
      <c r="Q47" s="163"/>
      <c r="R47" s="163"/>
      <c r="S47" s="163"/>
      <c r="T47" s="163"/>
      <c r="U47" s="7"/>
      <c r="V47" s="49"/>
      <c r="W47" s="161"/>
      <c r="X47" s="163"/>
      <c r="Y47" s="163"/>
      <c r="Z47" s="163"/>
      <c r="AA47" s="163"/>
      <c r="AB47" s="7"/>
    </row>
    <row r="48" spans="1:28" ht="12" customHeight="1">
      <c r="A48" s="78">
        <v>38</v>
      </c>
      <c r="B48" s="157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157" t="s">
        <v>104</v>
      </c>
      <c r="P48" s="93">
        <f>D37+D38+D39+D40+D41+D43+D44+D45+D46+D47+D48</f>
        <v>40</v>
      </c>
      <c r="Q48" s="163"/>
      <c r="R48" s="163"/>
      <c r="S48" s="163"/>
      <c r="T48" s="163"/>
      <c r="U48" s="7"/>
      <c r="V48" s="49"/>
      <c r="W48" s="161"/>
      <c r="X48" s="163"/>
      <c r="Y48" s="163"/>
      <c r="Z48" s="163"/>
      <c r="AA48" s="163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55</v>
      </c>
      <c r="F49" s="29">
        <f>SUM(F31:F48)</f>
        <v>2</v>
      </c>
      <c r="G49" s="86">
        <f t="shared" si="13"/>
        <v>-5</v>
      </c>
      <c r="O49" s="157" t="s">
        <v>105</v>
      </c>
      <c r="P49" s="93">
        <f>D23+D42+D58+D69+D78+D89+D99+D109+D119+K38</f>
        <v>29</v>
      </c>
      <c r="Q49" s="163"/>
      <c r="R49" s="163"/>
      <c r="S49" s="163"/>
      <c r="T49" s="163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165"/>
      <c r="N50" s="165"/>
      <c r="O50" s="157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163"/>
      <c r="R50" s="163"/>
      <c r="S50" s="163"/>
      <c r="T50" s="163"/>
      <c r="U50" s="7"/>
      <c r="V50" s="49"/>
      <c r="W50" s="161"/>
      <c r="X50" s="163"/>
      <c r="Y50" s="163"/>
      <c r="Z50" s="163"/>
      <c r="AA50" s="163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165"/>
      <c r="N51" s="165"/>
      <c r="O51" s="157" t="s">
        <v>107</v>
      </c>
      <c r="P51" s="93">
        <v>3</v>
      </c>
      <c r="Q51" s="163"/>
      <c r="R51" s="163"/>
      <c r="S51" s="163"/>
      <c r="T51" s="163"/>
      <c r="U51" s="7"/>
      <c r="V51" s="162"/>
      <c r="W51" s="161"/>
      <c r="X51" s="163"/>
      <c r="Y51" s="163"/>
      <c r="Z51" s="163"/>
      <c r="AA51" s="163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154"/>
      <c r="P52" s="154"/>
      <c r="Q52" s="163"/>
      <c r="R52" s="163"/>
      <c r="S52" s="163"/>
      <c r="T52" s="163"/>
      <c r="U52" s="7"/>
      <c r="V52" s="49"/>
      <c r="W52" s="161"/>
      <c r="X52" s="163"/>
      <c r="Y52" s="163"/>
      <c r="Z52" s="163"/>
      <c r="AA52" s="163"/>
      <c r="AB52" s="7"/>
    </row>
    <row r="53" spans="1:28" ht="12" customHeight="1">
      <c r="A53" s="85">
        <v>41</v>
      </c>
      <c r="B53" s="157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154" t="s">
        <v>109</v>
      </c>
      <c r="P53" s="11">
        <f>M74+N74+M75+M76+N75+N76+K39+P51</f>
        <v>140</v>
      </c>
      <c r="Q53" s="163"/>
      <c r="R53" s="163"/>
      <c r="S53" s="163"/>
      <c r="T53" s="163"/>
      <c r="U53" s="7"/>
      <c r="V53" s="162"/>
      <c r="W53" s="161"/>
      <c r="X53" s="163"/>
      <c r="Y53" s="163"/>
      <c r="Z53" s="163"/>
      <c r="AA53" s="163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51</v>
      </c>
      <c r="F54" s="58">
        <f t="shared" si="14"/>
        <v>4</v>
      </c>
      <c r="G54" s="92">
        <f>C54-D54</f>
        <v>0</v>
      </c>
      <c r="O54" s="161"/>
      <c r="P54" s="161"/>
      <c r="Q54" s="163"/>
      <c r="R54" s="163"/>
      <c r="S54" s="163"/>
      <c r="T54" s="163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157" t="s">
        <v>12</v>
      </c>
      <c r="C55" s="93">
        <v>9</v>
      </c>
      <c r="D55" s="93">
        <v>9</v>
      </c>
      <c r="E55" s="93">
        <v>7</v>
      </c>
      <c r="F55" s="22">
        <f t="shared" si="14"/>
        <v>2</v>
      </c>
      <c r="G55" s="90">
        <f t="shared" si="15"/>
        <v>0</v>
      </c>
      <c r="O55" s="161"/>
      <c r="P55" s="161"/>
      <c r="Q55" s="163"/>
      <c r="R55" s="163"/>
      <c r="S55" s="163"/>
      <c r="T55" s="163"/>
      <c r="U55" s="7"/>
      <c r="V55" s="156"/>
      <c r="W55" s="156"/>
      <c r="X55" s="156"/>
      <c r="Y55" s="156"/>
      <c r="Z55" s="156"/>
      <c r="AA55" s="156"/>
      <c r="AB55" s="156"/>
    </row>
    <row r="56" spans="1:28" ht="12" customHeight="1">
      <c r="A56" s="55">
        <v>44</v>
      </c>
      <c r="B56" s="157" t="s">
        <v>13</v>
      </c>
      <c r="C56" s="93">
        <v>4</v>
      </c>
      <c r="D56" s="93">
        <v>4</v>
      </c>
      <c r="E56" s="93">
        <v>3</v>
      </c>
      <c r="F56" s="93">
        <f t="shared" si="14"/>
        <v>1</v>
      </c>
      <c r="G56" s="90">
        <f t="shared" si="15"/>
        <v>0</v>
      </c>
      <c r="O56" s="161"/>
      <c r="P56" s="161"/>
      <c r="Q56" s="163"/>
      <c r="R56" s="163"/>
      <c r="S56" s="163"/>
      <c r="T56" s="163"/>
      <c r="U56" s="7"/>
      <c r="V56" s="156"/>
      <c r="W56" s="156"/>
      <c r="X56" s="156"/>
      <c r="Y56" s="156"/>
      <c r="Z56" s="156"/>
      <c r="AA56" s="156"/>
      <c r="AB56" s="156"/>
    </row>
    <row r="57" spans="1:28" ht="12" customHeight="1">
      <c r="A57" s="124"/>
      <c r="B57" s="154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165"/>
      <c r="N57" s="165"/>
      <c r="O57" s="276"/>
      <c r="P57" s="276"/>
      <c r="Q57" s="276"/>
      <c r="R57" s="276"/>
      <c r="S57" s="276"/>
      <c r="T57" s="276"/>
      <c r="U57" s="276"/>
      <c r="V57" s="49"/>
      <c r="W57" s="161"/>
      <c r="X57" s="163"/>
      <c r="Y57" s="163"/>
      <c r="Z57" s="163"/>
      <c r="AA57" s="163"/>
      <c r="AB57" s="7"/>
    </row>
    <row r="58" spans="1:28" ht="12" customHeight="1">
      <c r="A58" s="85">
        <v>45</v>
      </c>
      <c r="B58" s="157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165"/>
      <c r="N58" s="165"/>
      <c r="O58" s="161"/>
      <c r="P58" s="161"/>
      <c r="Q58" s="163"/>
      <c r="R58" s="163"/>
      <c r="S58" s="163"/>
      <c r="T58" s="163"/>
      <c r="U58" s="7"/>
      <c r="V58" s="49"/>
      <c r="W58" s="161"/>
      <c r="X58" s="163"/>
      <c r="Y58" s="163"/>
      <c r="Z58" s="163"/>
      <c r="AA58" s="163"/>
      <c r="AB58" s="7"/>
    </row>
    <row r="59" spans="1:28" ht="12" customHeight="1">
      <c r="A59" s="55">
        <v>46</v>
      </c>
      <c r="B59" s="157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161"/>
      <c r="P59" s="162"/>
      <c r="Q59" s="163"/>
      <c r="R59" s="163"/>
      <c r="S59" s="163"/>
      <c r="T59" s="163"/>
      <c r="U59" s="7"/>
      <c r="V59" s="49"/>
      <c r="W59" s="161"/>
      <c r="X59" s="163"/>
      <c r="Y59" s="163"/>
      <c r="Z59" s="163"/>
      <c r="AA59" s="163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72</v>
      </c>
      <c r="F60" s="29">
        <f>SUM(F51:F59)</f>
        <v>7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203</v>
      </c>
      <c r="K60" s="62"/>
      <c r="L60" s="303" t="s">
        <v>96</v>
      </c>
      <c r="M60" s="304"/>
      <c r="N60" s="100">
        <v>125</v>
      </c>
      <c r="O60" s="24"/>
      <c r="P60" s="162"/>
      <c r="Q60" s="163"/>
      <c r="R60" s="163"/>
      <c r="S60" s="163"/>
      <c r="T60" s="163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41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163"/>
      <c r="X61" s="163"/>
      <c r="Y61" s="163"/>
      <c r="Z61" s="163"/>
      <c r="AA61" s="163"/>
      <c r="AB61" s="7"/>
    </row>
    <row r="62" spans="1:28" ht="12" customHeight="1">
      <c r="A62" s="44">
        <v>47</v>
      </c>
      <c r="B62" s="154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244</v>
      </c>
      <c r="K62" s="163"/>
      <c r="L62" s="279" t="s">
        <v>95</v>
      </c>
      <c r="M62" s="299"/>
      <c r="N62" s="5">
        <f>SUM(N60:N61)</f>
        <v>274</v>
      </c>
      <c r="O62" s="161"/>
      <c r="P62" s="161"/>
      <c r="Q62" s="163"/>
      <c r="R62" s="163"/>
      <c r="S62" s="163"/>
      <c r="T62" s="163"/>
      <c r="U62" s="7"/>
      <c r="V62" s="24"/>
      <c r="W62" s="163"/>
      <c r="X62" s="163"/>
      <c r="Y62" s="163"/>
      <c r="Z62" s="163"/>
      <c r="AA62" s="163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163"/>
      <c r="J63" s="163"/>
      <c r="K63" s="163"/>
      <c r="L63" s="163"/>
      <c r="M63" s="163"/>
      <c r="N63" s="7"/>
      <c r="O63" s="161"/>
      <c r="P63" s="161"/>
      <c r="Q63" s="163"/>
      <c r="R63" s="163"/>
      <c r="S63" s="163"/>
      <c r="T63" s="163"/>
      <c r="U63" s="7"/>
      <c r="V63" s="24"/>
      <c r="W63" s="163"/>
      <c r="X63" s="163"/>
      <c r="Y63" s="163"/>
      <c r="Z63" s="163"/>
      <c r="AA63" s="163"/>
      <c r="AB63" s="7"/>
    </row>
    <row r="64" spans="1:28" ht="12" customHeight="1">
      <c r="A64" s="44">
        <v>49</v>
      </c>
      <c r="B64" s="157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163"/>
      <c r="J64" s="300" t="s">
        <v>35</v>
      </c>
      <c r="K64" s="300"/>
      <c r="L64" s="300"/>
      <c r="M64" s="300"/>
      <c r="N64" s="301"/>
      <c r="O64" s="161"/>
      <c r="P64" s="162"/>
      <c r="Q64" s="163"/>
      <c r="R64" s="163"/>
      <c r="S64" s="163"/>
      <c r="T64" s="163"/>
      <c r="U64" s="7"/>
      <c r="V64" s="24"/>
      <c r="W64" s="163"/>
      <c r="X64" s="163"/>
      <c r="Y64" s="163"/>
      <c r="Z64" s="163"/>
      <c r="AA64" s="163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51</v>
      </c>
      <c r="F65" s="58">
        <f t="shared" si="16"/>
        <v>5</v>
      </c>
      <c r="G65" s="58">
        <f>C65-D65</f>
        <v>-1</v>
      </c>
      <c r="H65" s="38"/>
      <c r="I65" s="161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161"/>
      <c r="P65" s="162"/>
      <c r="Q65" s="163"/>
      <c r="R65" s="163"/>
      <c r="S65" s="163"/>
      <c r="T65" s="163"/>
      <c r="U65" s="7"/>
      <c r="V65" s="24"/>
      <c r="W65" s="163"/>
      <c r="X65" s="163"/>
      <c r="Y65" s="163"/>
      <c r="Z65" s="163"/>
      <c r="AA65" s="163"/>
      <c r="AB65" s="7"/>
    </row>
    <row r="66" spans="1:28" ht="12" customHeight="1">
      <c r="A66" s="55">
        <v>51</v>
      </c>
      <c r="B66" s="157" t="s">
        <v>12</v>
      </c>
      <c r="C66" s="93">
        <v>9</v>
      </c>
      <c r="D66" s="93">
        <v>9</v>
      </c>
      <c r="E66" s="93">
        <v>8</v>
      </c>
      <c r="F66" s="22">
        <f t="shared" si="16"/>
        <v>1</v>
      </c>
      <c r="G66" s="22">
        <f>C66-D66</f>
        <v>0</v>
      </c>
      <c r="H66" s="39"/>
      <c r="I66" s="162"/>
      <c r="J66" s="8">
        <f>C12+C29+C49+C60+C70+C80+J13+J18+J23+J28+J35+J40+C90+C100+C110</f>
        <v>536</v>
      </c>
      <c r="K66" s="8">
        <f>D12+D49+D60+D70+D80+K13+K18+K23+K28+K35+K40+D29+D90+D100+D110+D120</f>
        <v>270</v>
      </c>
      <c r="L66" s="8">
        <f>E12+E29+E49+E60+E70+E80+E90+L13+L18+L23+L28+L35+L40+E100+E110+E120</f>
        <v>244</v>
      </c>
      <c r="M66" s="8">
        <f>F12+F29+F49+F60+F70+F80+F90+M13+M18+M23+M28+M35+M40+F100+F110+F120</f>
        <v>26</v>
      </c>
      <c r="N66" s="104">
        <f>M66/K66</f>
        <v>9.6296296296296297E-2</v>
      </c>
      <c r="O66" s="161"/>
      <c r="P66" s="162"/>
      <c r="Q66" s="163"/>
      <c r="R66" s="163"/>
      <c r="S66" s="163"/>
      <c r="T66" s="163"/>
      <c r="U66" s="7"/>
      <c r="V66" s="24"/>
      <c r="W66" s="163"/>
      <c r="X66" s="163"/>
      <c r="Y66" s="163"/>
      <c r="Z66" s="163"/>
      <c r="AA66" s="163"/>
      <c r="AB66" s="7"/>
    </row>
    <row r="67" spans="1:28" ht="12" customHeight="1">
      <c r="A67" s="44">
        <v>52</v>
      </c>
      <c r="B67" s="157" t="s">
        <v>13</v>
      </c>
      <c r="C67" s="93">
        <v>4</v>
      </c>
      <c r="D67" s="93">
        <v>4</v>
      </c>
      <c r="E67" s="93">
        <v>3</v>
      </c>
      <c r="F67" s="22">
        <f t="shared" si="16"/>
        <v>1</v>
      </c>
      <c r="G67" s="22">
        <f>C67-D67</f>
        <v>0</v>
      </c>
      <c r="H67" s="162"/>
      <c r="I67" s="162"/>
      <c r="J67" s="101" t="s">
        <v>117</v>
      </c>
      <c r="K67" s="101"/>
      <c r="L67" s="101"/>
      <c r="M67" s="101"/>
      <c r="N67" s="102"/>
      <c r="O67" s="161"/>
      <c r="P67" s="162"/>
      <c r="Q67" s="163"/>
      <c r="R67" s="163"/>
      <c r="S67" s="163"/>
      <c r="T67" s="163"/>
      <c r="U67" s="7"/>
      <c r="V67" s="24"/>
      <c r="W67" s="163"/>
      <c r="X67" s="163"/>
      <c r="Y67" s="163"/>
      <c r="Z67" s="163"/>
      <c r="AA67" s="163"/>
      <c r="AB67" s="7"/>
    </row>
    <row r="68" spans="1:28" ht="12" customHeight="1">
      <c r="A68" s="44"/>
      <c r="B68" s="157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161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157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108</v>
      </c>
      <c r="O69" s="161"/>
      <c r="P69" s="161"/>
      <c r="Q69" s="163"/>
      <c r="R69" s="163"/>
      <c r="S69" s="163"/>
      <c r="T69" s="163"/>
      <c r="U69" s="7"/>
      <c r="V69" s="161"/>
      <c r="W69" s="163"/>
      <c r="X69" s="163"/>
      <c r="Y69" s="163"/>
      <c r="Z69" s="163"/>
      <c r="AA69" s="163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81</v>
      </c>
      <c r="E70" s="29">
        <f>SUM(E62:E69)</f>
        <v>74</v>
      </c>
      <c r="F70" s="29">
        <f>SUM(F62:F69)</f>
        <v>7</v>
      </c>
      <c r="G70" s="63">
        <f>SUM(G62:G69)</f>
        <v>-3</v>
      </c>
      <c r="H70" s="24"/>
      <c r="I70" s="163"/>
      <c r="J70" s="163"/>
      <c r="K70" s="294" t="s">
        <v>38</v>
      </c>
      <c r="L70" s="294"/>
      <c r="M70" s="294"/>
      <c r="N70" s="106">
        <f>L66/N69</f>
        <v>2.2592592592592591</v>
      </c>
      <c r="O70" s="161"/>
      <c r="P70" s="161"/>
      <c r="Q70" s="163"/>
      <c r="R70" s="163"/>
      <c r="S70" s="163"/>
      <c r="T70" s="163"/>
      <c r="U70" s="7"/>
      <c r="V70" s="161"/>
      <c r="W70" s="163"/>
      <c r="X70" s="163"/>
      <c r="Y70" s="163"/>
      <c r="Z70" s="163"/>
      <c r="AA70" s="163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161"/>
      <c r="J71" s="163"/>
      <c r="K71" s="163"/>
      <c r="L71" s="163"/>
      <c r="M71" s="163"/>
      <c r="N71" s="7"/>
      <c r="O71" s="161"/>
      <c r="P71" s="161"/>
      <c r="Q71" s="163"/>
      <c r="R71" s="163"/>
      <c r="S71" s="163"/>
      <c r="T71" s="163"/>
      <c r="U71" s="7"/>
      <c r="V71" s="161"/>
      <c r="W71" s="163"/>
      <c r="X71" s="163"/>
      <c r="Y71" s="163"/>
      <c r="Z71" s="163"/>
      <c r="AA71" s="163"/>
      <c r="AB71" s="7"/>
    </row>
    <row r="72" spans="1:28" ht="12" customHeight="1">
      <c r="A72" s="12">
        <v>54</v>
      </c>
      <c r="B72" s="154" t="s">
        <v>2</v>
      </c>
      <c r="C72" s="154">
        <v>1</v>
      </c>
      <c r="D72" s="154">
        <v>0</v>
      </c>
      <c r="E72" s="154">
        <v>0</v>
      </c>
      <c r="F72" s="154">
        <f>D72-E72</f>
        <v>0</v>
      </c>
      <c r="G72" s="154">
        <f>C72-E72</f>
        <v>1</v>
      </c>
      <c r="H72" s="161"/>
      <c r="I72" s="163"/>
      <c r="J72" s="163"/>
      <c r="K72" s="163"/>
      <c r="L72" s="163"/>
      <c r="M72" s="163"/>
      <c r="N72" s="7"/>
      <c r="O72" s="161"/>
      <c r="P72" s="162"/>
      <c r="Q72" s="163"/>
      <c r="R72" s="163"/>
      <c r="S72" s="163"/>
      <c r="T72" s="163"/>
      <c r="U72" s="7"/>
      <c r="V72" s="161"/>
      <c r="W72" s="163"/>
      <c r="X72" s="163"/>
      <c r="Y72" s="163"/>
      <c r="Z72" s="163"/>
      <c r="AA72" s="163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163"/>
      <c r="J73" s="163"/>
      <c r="K73" s="295"/>
      <c r="L73" s="296"/>
      <c r="M73" s="93" t="s">
        <v>19</v>
      </c>
      <c r="N73" s="5" t="s">
        <v>20</v>
      </c>
      <c r="O73" s="161"/>
      <c r="P73" s="162"/>
      <c r="Q73" s="163"/>
      <c r="R73" s="163"/>
      <c r="S73" s="163"/>
      <c r="T73" s="163"/>
      <c r="U73" s="7"/>
      <c r="V73" s="161"/>
      <c r="W73" s="163"/>
      <c r="X73" s="163"/>
      <c r="Y73" s="163"/>
      <c r="Z73" s="163"/>
      <c r="AA73" s="163"/>
      <c r="AB73" s="7"/>
    </row>
    <row r="74" spans="1:28" ht="12" customHeight="1">
      <c r="A74" s="12">
        <v>56</v>
      </c>
      <c r="B74" s="157" t="s">
        <v>46</v>
      </c>
      <c r="C74" s="93">
        <v>1</v>
      </c>
      <c r="D74" s="93">
        <v>0</v>
      </c>
      <c r="E74" s="93">
        <v>0</v>
      </c>
      <c r="F74" s="154">
        <f>D74-E74</f>
        <v>0</v>
      </c>
      <c r="G74" s="154">
        <f>C74-E74</f>
        <v>1</v>
      </c>
      <c r="H74" s="24"/>
      <c r="I74" s="163"/>
      <c r="J74" s="163"/>
      <c r="K74" s="279" t="s">
        <v>40</v>
      </c>
      <c r="L74" s="280"/>
      <c r="M74" s="5">
        <f>E54+E65+E75+E85+E95+E105+E115</f>
        <v>102</v>
      </c>
      <c r="N74" s="5">
        <f>F54+F65+F75+F85+F95+F105+F115</f>
        <v>9</v>
      </c>
      <c r="O74" s="276"/>
      <c r="P74" s="276"/>
      <c r="Q74" s="276"/>
      <c r="R74" s="276"/>
      <c r="S74" s="276"/>
      <c r="T74" s="276"/>
      <c r="U74" s="276"/>
      <c r="V74" s="161"/>
      <c r="W74" s="163"/>
      <c r="X74" s="163"/>
      <c r="Y74" s="163"/>
      <c r="Z74" s="163"/>
      <c r="AA74" s="163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162"/>
      <c r="J75" s="162"/>
      <c r="K75" s="279" t="s">
        <v>51</v>
      </c>
      <c r="L75" s="280"/>
      <c r="M75" s="5">
        <f t="shared" ref="M75:N76" si="21">E55+E66+E76+E86+E96+E106+E116</f>
        <v>15</v>
      </c>
      <c r="N75" s="5">
        <f t="shared" si="21"/>
        <v>3</v>
      </c>
      <c r="O75" s="24"/>
      <c r="P75" s="161"/>
      <c r="Q75" s="163"/>
      <c r="R75" s="163"/>
      <c r="S75" s="163"/>
      <c r="T75" s="163"/>
      <c r="U75" s="7"/>
      <c r="V75" s="161"/>
      <c r="W75" s="163"/>
      <c r="X75" s="163"/>
      <c r="Y75" s="163"/>
      <c r="Z75" s="163"/>
      <c r="AA75" s="163"/>
      <c r="AB75" s="7"/>
    </row>
    <row r="76" spans="1:28" ht="12" customHeight="1">
      <c r="A76" s="12">
        <v>58</v>
      </c>
      <c r="B76" s="157" t="s">
        <v>12</v>
      </c>
      <c r="C76" s="93">
        <v>8</v>
      </c>
      <c r="D76" s="93">
        <v>0</v>
      </c>
      <c r="E76" s="93">
        <v>0</v>
      </c>
      <c r="F76" s="154">
        <f>D76-E76</f>
        <v>0</v>
      </c>
      <c r="G76" s="154">
        <f>C76-E76</f>
        <v>8</v>
      </c>
      <c r="H76" s="49"/>
      <c r="I76" s="162"/>
      <c r="J76" s="162"/>
      <c r="K76" s="279" t="s">
        <v>52</v>
      </c>
      <c r="L76" s="280"/>
      <c r="M76" s="5">
        <f t="shared" si="21"/>
        <v>6</v>
      </c>
      <c r="N76" s="5">
        <f t="shared" si="21"/>
        <v>2</v>
      </c>
      <c r="O76" s="24"/>
      <c r="P76" s="161"/>
      <c r="Q76" s="163"/>
      <c r="R76" s="163"/>
      <c r="S76" s="163"/>
      <c r="T76" s="163"/>
      <c r="U76" s="7"/>
      <c r="V76" s="161"/>
      <c r="W76" s="163"/>
      <c r="X76" s="163"/>
      <c r="Y76" s="163"/>
      <c r="Z76" s="163"/>
      <c r="AA76" s="163"/>
      <c r="AB76" s="7"/>
    </row>
    <row r="77" spans="1:28" ht="12" customHeight="1">
      <c r="A77" s="55">
        <v>59</v>
      </c>
      <c r="B77" s="157" t="s">
        <v>13</v>
      </c>
      <c r="C77" s="93">
        <v>4</v>
      </c>
      <c r="D77" s="93">
        <v>0</v>
      </c>
      <c r="E77" s="93">
        <v>0</v>
      </c>
      <c r="F77" s="154">
        <f>D77-E77</f>
        <v>0</v>
      </c>
      <c r="G77" s="154">
        <f>C77-D77</f>
        <v>4</v>
      </c>
      <c r="H77" s="3"/>
      <c r="I77" s="23"/>
      <c r="J77" s="3"/>
      <c r="K77" s="281" t="s">
        <v>90</v>
      </c>
      <c r="L77" s="282"/>
      <c r="M77" s="154">
        <f>E58+E69+E78+E89+E99+E109+E119</f>
        <v>12</v>
      </c>
      <c r="N77" s="154">
        <f>F69+F58+F78+F89+F99+F109+F119</f>
        <v>0</v>
      </c>
      <c r="O77" s="24"/>
      <c r="P77" s="161"/>
      <c r="Q77" s="163"/>
      <c r="R77" s="163"/>
      <c r="S77" s="163"/>
      <c r="T77" s="163"/>
      <c r="U77" s="7"/>
      <c r="V77" s="161"/>
      <c r="W77" s="163"/>
      <c r="X77" s="163"/>
      <c r="Y77" s="163"/>
      <c r="Z77" s="163"/>
      <c r="AA77" s="163"/>
      <c r="AB77" s="7"/>
    </row>
    <row r="78" spans="1:28" ht="12" customHeight="1">
      <c r="A78" s="12">
        <v>60</v>
      </c>
      <c r="B78" s="157" t="s">
        <v>49</v>
      </c>
      <c r="C78" s="93">
        <v>4</v>
      </c>
      <c r="D78" s="93">
        <v>0</v>
      </c>
      <c r="E78" s="93">
        <v>0</v>
      </c>
      <c r="F78" s="154">
        <f>D78-E78</f>
        <v>0</v>
      </c>
      <c r="G78" s="154">
        <f>C78-D78</f>
        <v>4</v>
      </c>
      <c r="H78" s="3"/>
      <c r="I78" s="23"/>
      <c r="J78" s="3"/>
      <c r="K78" s="98"/>
      <c r="L78" s="98"/>
      <c r="M78" s="161"/>
      <c r="N78" s="161"/>
      <c r="O78" s="24"/>
      <c r="P78" s="161"/>
      <c r="Q78" s="163"/>
      <c r="R78" s="163"/>
      <c r="S78" s="163"/>
      <c r="T78" s="163"/>
      <c r="U78" s="7"/>
      <c r="V78" s="161"/>
      <c r="W78" s="163"/>
      <c r="X78" s="163"/>
      <c r="Y78" s="163"/>
      <c r="Z78" s="163"/>
      <c r="AA78" s="163"/>
      <c r="AB78" s="7"/>
    </row>
    <row r="79" spans="1:28" ht="12" customHeight="1">
      <c r="A79" s="12">
        <v>61</v>
      </c>
      <c r="B79" s="157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161"/>
      <c r="I79" s="161"/>
      <c r="J79" s="163"/>
      <c r="K79" s="163"/>
      <c r="L79" s="163"/>
      <c r="M79" s="163"/>
      <c r="N79" s="7"/>
      <c r="O79" s="24"/>
      <c r="P79" s="162"/>
      <c r="Q79" s="163"/>
      <c r="R79" s="163"/>
      <c r="S79" s="163"/>
      <c r="T79" s="163"/>
      <c r="U79" s="7"/>
      <c r="V79" s="161"/>
      <c r="W79" s="163"/>
      <c r="X79" s="163"/>
      <c r="Y79" s="163"/>
      <c r="Z79" s="163"/>
      <c r="AA79" s="163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161"/>
      <c r="I80" s="161"/>
      <c r="J80" s="163"/>
      <c r="K80" s="285" t="s">
        <v>108</v>
      </c>
      <c r="L80" s="286"/>
      <c r="M80" s="287"/>
      <c r="N80" s="291">
        <f>L66/N69</f>
        <v>2.2592592592592591</v>
      </c>
      <c r="O80" s="161"/>
      <c r="P80" s="162"/>
      <c r="Q80" s="161"/>
      <c r="R80" s="161"/>
      <c r="S80" s="161"/>
      <c r="T80" s="161"/>
      <c r="U80" s="161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161"/>
      <c r="I81" s="161"/>
      <c r="J81" s="163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154" t="s">
        <v>2</v>
      </c>
      <c r="C82" s="154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161"/>
      <c r="I82" s="161"/>
      <c r="J82" s="163"/>
      <c r="K82" s="163"/>
      <c r="L82" s="163"/>
      <c r="M82" s="163"/>
      <c r="N82" s="7"/>
      <c r="O82" s="24"/>
      <c r="P82" s="161"/>
      <c r="Q82" s="163"/>
      <c r="R82" s="163"/>
      <c r="S82" s="163"/>
      <c r="T82" s="163"/>
      <c r="U82" s="7"/>
      <c r="V82" s="24"/>
      <c r="W82" s="163"/>
      <c r="X82" s="163"/>
      <c r="Y82" s="163"/>
      <c r="Z82" s="163"/>
      <c r="AA82" s="163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161"/>
      <c r="I83" s="161"/>
      <c r="J83" s="163"/>
      <c r="K83" s="161"/>
      <c r="L83" s="161"/>
      <c r="M83" s="161"/>
      <c r="N83" s="161"/>
      <c r="O83" s="24"/>
      <c r="P83" s="162"/>
      <c r="Q83" s="163"/>
      <c r="R83" s="163"/>
      <c r="S83" s="163"/>
      <c r="T83" s="163"/>
      <c r="U83" s="7"/>
      <c r="V83" s="24"/>
      <c r="W83" s="161"/>
      <c r="X83" s="163"/>
      <c r="Y83" s="163"/>
      <c r="Z83" s="163"/>
      <c r="AA83" s="163"/>
      <c r="AB83" s="7"/>
    </row>
    <row r="84" spans="1:28" ht="12" customHeight="1">
      <c r="A84" s="15">
        <v>64</v>
      </c>
      <c r="B84" s="157" t="s">
        <v>46</v>
      </c>
      <c r="C84" s="93">
        <v>1</v>
      </c>
      <c r="D84" s="154">
        <v>0</v>
      </c>
      <c r="E84" s="154">
        <v>0</v>
      </c>
      <c r="F84" s="58">
        <f t="shared" si="24"/>
        <v>0</v>
      </c>
      <c r="G84" s="5">
        <v>0</v>
      </c>
      <c r="H84" s="161"/>
      <c r="I84" s="161"/>
      <c r="J84" s="163"/>
      <c r="K84" s="161"/>
      <c r="L84" s="161"/>
      <c r="M84" s="161"/>
      <c r="N84" s="161"/>
      <c r="O84" s="161"/>
      <c r="P84" s="162"/>
      <c r="Q84" s="161"/>
      <c r="R84" s="161"/>
      <c r="S84" s="161"/>
      <c r="T84" s="161"/>
      <c r="U84" s="161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161"/>
      <c r="I85" s="161"/>
      <c r="J85" s="163"/>
      <c r="K85" s="161"/>
      <c r="L85" s="161"/>
      <c r="M85" s="161"/>
      <c r="N85" s="161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157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161"/>
      <c r="I86" s="161"/>
      <c r="J86" s="163"/>
      <c r="K86" s="163"/>
      <c r="L86" s="163"/>
      <c r="M86" s="163"/>
      <c r="N86" s="7"/>
      <c r="O86" s="156"/>
      <c r="P86" s="156"/>
      <c r="Q86" s="156"/>
      <c r="R86" s="156"/>
      <c r="S86" s="156"/>
      <c r="T86" s="156"/>
      <c r="U86" s="156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157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161"/>
      <c r="I87" s="161"/>
      <c r="J87" s="163"/>
      <c r="K87" s="163"/>
      <c r="L87" s="163"/>
      <c r="M87" s="163"/>
      <c r="N87" s="7"/>
      <c r="O87" s="156"/>
      <c r="P87" s="156"/>
      <c r="Q87" s="156"/>
      <c r="R87" s="156"/>
      <c r="S87" s="156"/>
      <c r="T87" s="156"/>
      <c r="U87" s="156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157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156"/>
      <c r="P88" s="156"/>
      <c r="Q88" s="156"/>
      <c r="R88" s="156"/>
      <c r="S88" s="156"/>
      <c r="T88" s="156"/>
      <c r="U88" s="156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157" t="s">
        <v>49</v>
      </c>
      <c r="C89" s="93">
        <v>4</v>
      </c>
      <c r="D89" s="154">
        <v>0</v>
      </c>
      <c r="E89" s="154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161"/>
      <c r="Q89" s="163"/>
      <c r="R89" s="163"/>
      <c r="S89" s="163"/>
      <c r="T89" s="163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162"/>
      <c r="Q90" s="163"/>
      <c r="R90" s="163"/>
      <c r="S90" s="163"/>
      <c r="T90" s="163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161"/>
      <c r="P91" s="162"/>
      <c r="Q91" s="161"/>
      <c r="R91" s="161"/>
      <c r="S91" s="161"/>
      <c r="T91" s="161"/>
      <c r="U91" s="161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154" t="s">
        <v>2</v>
      </c>
      <c r="C92" s="154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162"/>
      <c r="I92" s="162"/>
      <c r="J92" s="162"/>
      <c r="K92" s="162"/>
      <c r="L92" s="162"/>
      <c r="M92" s="162"/>
      <c r="N92" s="49"/>
      <c r="O92" s="161"/>
      <c r="P92" s="162"/>
      <c r="Q92" s="161"/>
      <c r="R92" s="161"/>
      <c r="S92" s="161"/>
      <c r="T92" s="161"/>
      <c r="U92" s="161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162"/>
      <c r="I93" s="162"/>
      <c r="J93" s="162"/>
      <c r="K93" s="162"/>
      <c r="L93" s="162"/>
      <c r="M93" s="162"/>
      <c r="N93" s="49"/>
      <c r="O93" s="161"/>
      <c r="P93" s="162"/>
      <c r="Q93" s="161"/>
      <c r="R93" s="161"/>
      <c r="S93" s="161"/>
      <c r="T93" s="161"/>
      <c r="U93" s="161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157" t="s">
        <v>46</v>
      </c>
      <c r="C94" s="93">
        <v>1</v>
      </c>
      <c r="D94" s="154">
        <v>0</v>
      </c>
      <c r="E94" s="154">
        <v>0</v>
      </c>
      <c r="F94" s="58">
        <f>D94-E94</f>
        <v>0</v>
      </c>
      <c r="G94" s="5">
        <v>0</v>
      </c>
      <c r="H94" s="162"/>
      <c r="I94" s="162"/>
      <c r="J94" s="162"/>
      <c r="K94" s="162"/>
      <c r="L94" s="162"/>
      <c r="M94" s="162"/>
      <c r="N94" s="49"/>
      <c r="O94" s="161"/>
      <c r="P94" s="162"/>
      <c r="Q94" s="161"/>
      <c r="R94" s="161"/>
      <c r="S94" s="161"/>
      <c r="T94" s="161"/>
      <c r="U94" s="161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162"/>
      <c r="I95" s="162"/>
      <c r="J95" s="162"/>
      <c r="K95" s="162"/>
      <c r="L95" s="162"/>
      <c r="M95" s="162"/>
      <c r="N95" s="49"/>
      <c r="O95" s="161"/>
      <c r="P95" s="162"/>
      <c r="Q95" s="161"/>
      <c r="R95" s="161"/>
      <c r="S95" s="161"/>
      <c r="T95" s="161"/>
      <c r="U95" s="161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157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162"/>
      <c r="I96" s="162"/>
      <c r="J96" s="162"/>
      <c r="K96" s="162"/>
      <c r="L96" s="162"/>
      <c r="M96" s="162"/>
      <c r="N96" s="49"/>
      <c r="O96" s="161"/>
      <c r="P96" s="162"/>
      <c r="Q96" s="161"/>
      <c r="R96" s="161"/>
      <c r="S96" s="161"/>
      <c r="T96" s="161"/>
      <c r="U96" s="161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157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162"/>
      <c r="I97" s="162"/>
      <c r="J97" s="162"/>
      <c r="K97" s="162"/>
      <c r="L97" s="162"/>
      <c r="M97" s="162"/>
      <c r="N97" s="49"/>
      <c r="O97" s="161"/>
      <c r="P97" s="162"/>
      <c r="Q97" s="161"/>
      <c r="R97" s="161"/>
      <c r="S97" s="161"/>
      <c r="T97" s="161"/>
      <c r="U97" s="161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157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162"/>
      <c r="I98" s="162"/>
      <c r="J98" s="162"/>
      <c r="K98" s="162"/>
      <c r="L98" s="162"/>
      <c r="M98" s="162"/>
      <c r="N98" s="49"/>
      <c r="O98" s="161"/>
      <c r="P98" s="162"/>
      <c r="Q98" s="161"/>
      <c r="R98" s="161"/>
      <c r="S98" s="161"/>
      <c r="T98" s="161"/>
      <c r="U98" s="161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157" t="s">
        <v>49</v>
      </c>
      <c r="C99" s="93">
        <v>4</v>
      </c>
      <c r="D99" s="154">
        <v>0</v>
      </c>
      <c r="E99" s="154">
        <v>0</v>
      </c>
      <c r="F99" s="93">
        <f>D99-E99</f>
        <v>0</v>
      </c>
      <c r="G99" s="5">
        <f>C99-D99</f>
        <v>4</v>
      </c>
      <c r="H99" s="162"/>
      <c r="I99" s="162"/>
      <c r="J99" s="162"/>
      <c r="K99" s="162"/>
      <c r="L99" s="162"/>
      <c r="M99" s="162"/>
      <c r="N99" s="49"/>
      <c r="O99" s="161"/>
      <c r="P99" s="162"/>
      <c r="Q99" s="161"/>
      <c r="R99" s="161"/>
      <c r="S99" s="161"/>
      <c r="T99" s="161"/>
      <c r="U99" s="161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162"/>
      <c r="Q100" s="163"/>
      <c r="R100" s="163"/>
      <c r="S100" s="163"/>
      <c r="T100" s="163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161"/>
      <c r="P101" s="162"/>
      <c r="Q101" s="161"/>
      <c r="R101" s="161"/>
      <c r="S101" s="161"/>
      <c r="T101" s="161"/>
      <c r="U101" s="161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154" t="s">
        <v>2</v>
      </c>
      <c r="C102" s="154"/>
      <c r="D102" s="93"/>
      <c r="E102" s="93"/>
      <c r="F102" s="58"/>
      <c r="G102" s="5"/>
      <c r="H102" s="162"/>
      <c r="I102" s="162"/>
      <c r="J102" s="162"/>
      <c r="K102" s="162"/>
      <c r="L102" s="162"/>
      <c r="M102" s="162"/>
      <c r="N102" s="49"/>
      <c r="O102" s="161"/>
      <c r="P102" s="162"/>
      <c r="Q102" s="161"/>
      <c r="R102" s="161"/>
      <c r="S102" s="161"/>
      <c r="T102" s="161"/>
      <c r="U102" s="161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162"/>
      <c r="I103" s="162"/>
      <c r="J103" s="162"/>
      <c r="K103" s="162"/>
      <c r="L103" s="162"/>
      <c r="M103" s="162"/>
      <c r="N103" s="49"/>
      <c r="O103" s="161"/>
      <c r="P103" s="162"/>
      <c r="Q103" s="161"/>
      <c r="R103" s="161"/>
      <c r="S103" s="161"/>
      <c r="T103" s="161"/>
      <c r="U103" s="161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157" t="s">
        <v>46</v>
      </c>
      <c r="C104" s="93"/>
      <c r="D104" s="154"/>
      <c r="E104" s="154"/>
      <c r="F104" s="58"/>
      <c r="G104" s="5"/>
      <c r="H104" s="162"/>
      <c r="I104" s="162"/>
      <c r="J104" s="162"/>
      <c r="K104" s="162"/>
      <c r="L104" s="162"/>
      <c r="M104" s="162"/>
      <c r="N104" s="49"/>
      <c r="O104" s="161"/>
      <c r="P104" s="162"/>
      <c r="Q104" s="161"/>
      <c r="R104" s="161"/>
      <c r="S104" s="161"/>
      <c r="T104" s="161"/>
      <c r="U104" s="161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162"/>
      <c r="I105" s="162"/>
      <c r="J105" s="162"/>
      <c r="K105" s="162"/>
      <c r="L105" s="162"/>
      <c r="M105" s="162"/>
      <c r="N105" s="49"/>
      <c r="O105" s="161"/>
      <c r="P105" s="162"/>
      <c r="Q105" s="161"/>
      <c r="R105" s="161"/>
      <c r="S105" s="161"/>
      <c r="T105" s="161"/>
      <c r="U105" s="161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157" t="s">
        <v>12</v>
      </c>
      <c r="C106" s="93"/>
      <c r="D106" s="19"/>
      <c r="E106" s="19"/>
      <c r="F106" s="93"/>
      <c r="G106" s="5"/>
      <c r="H106" s="162"/>
      <c r="I106" s="162"/>
      <c r="J106" s="162"/>
      <c r="K106" s="162"/>
      <c r="L106" s="162"/>
      <c r="M106" s="162"/>
      <c r="N106" s="49"/>
      <c r="O106" s="161"/>
      <c r="P106" s="162"/>
      <c r="Q106" s="161"/>
      <c r="R106" s="161"/>
      <c r="S106" s="161"/>
      <c r="T106" s="161"/>
      <c r="U106" s="161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157" t="s">
        <v>13</v>
      </c>
      <c r="C107" s="93"/>
      <c r="D107" s="19"/>
      <c r="E107" s="19"/>
      <c r="F107" s="93"/>
      <c r="G107" s="5"/>
      <c r="H107" s="162"/>
      <c r="I107" s="162"/>
      <c r="J107" s="162"/>
      <c r="K107" s="162"/>
      <c r="L107" s="162"/>
      <c r="M107" s="162"/>
      <c r="N107" s="49"/>
      <c r="O107" s="161"/>
      <c r="P107" s="162"/>
      <c r="Q107" s="161"/>
      <c r="R107" s="161"/>
      <c r="S107" s="161"/>
      <c r="T107" s="161"/>
      <c r="U107" s="161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157" t="s">
        <v>72</v>
      </c>
      <c r="C108" s="93"/>
      <c r="D108" s="93"/>
      <c r="E108" s="93"/>
      <c r="F108" s="93"/>
      <c r="G108" s="90"/>
      <c r="H108" s="162"/>
      <c r="I108" s="162"/>
      <c r="J108" s="162"/>
      <c r="K108" s="162"/>
      <c r="L108" s="162"/>
      <c r="M108" s="162"/>
      <c r="N108" s="49"/>
      <c r="O108" s="161"/>
      <c r="P108" s="162"/>
      <c r="Q108" s="161"/>
      <c r="R108" s="161"/>
      <c r="S108" s="161"/>
      <c r="T108" s="161"/>
      <c r="U108" s="161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157" t="s">
        <v>49</v>
      </c>
      <c r="C109" s="93"/>
      <c r="D109" s="154"/>
      <c r="E109" s="154"/>
      <c r="F109" s="93"/>
      <c r="G109" s="5"/>
      <c r="H109" s="162"/>
      <c r="I109" s="162"/>
      <c r="J109" s="162"/>
      <c r="K109" s="162"/>
      <c r="L109" s="162"/>
      <c r="M109" s="162"/>
      <c r="N109" s="49"/>
      <c r="O109" s="161"/>
      <c r="P109" s="162"/>
      <c r="Q109" s="161"/>
      <c r="R109" s="161"/>
      <c r="S109" s="161"/>
      <c r="T109" s="161"/>
      <c r="U109" s="161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162"/>
      <c r="Q110" s="163"/>
      <c r="R110" s="163"/>
      <c r="S110" s="163"/>
      <c r="T110" s="163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161"/>
      <c r="P111" s="162"/>
      <c r="Q111" s="161"/>
      <c r="R111" s="161"/>
      <c r="S111" s="161"/>
      <c r="T111" s="161"/>
      <c r="U111" s="161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154" t="s">
        <v>2</v>
      </c>
      <c r="C112" s="154"/>
      <c r="D112" s="93"/>
      <c r="E112" s="93"/>
      <c r="F112" s="58"/>
      <c r="G112" s="5"/>
      <c r="H112" s="162"/>
      <c r="I112" s="162"/>
      <c r="J112" s="162"/>
      <c r="K112" s="162"/>
      <c r="L112" s="162"/>
      <c r="M112" s="162"/>
      <c r="N112" s="49"/>
      <c r="O112" s="161"/>
      <c r="P112" s="162"/>
      <c r="Q112" s="161"/>
      <c r="R112" s="161"/>
      <c r="S112" s="161"/>
      <c r="T112" s="161"/>
      <c r="U112" s="161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162"/>
      <c r="I113" s="162"/>
      <c r="J113" s="162"/>
      <c r="K113" s="162"/>
      <c r="L113" s="162"/>
      <c r="M113" s="162"/>
      <c r="N113" s="49"/>
      <c r="O113" s="161"/>
      <c r="P113" s="162"/>
      <c r="Q113" s="161"/>
      <c r="R113" s="161"/>
      <c r="S113" s="161"/>
      <c r="T113" s="161"/>
      <c r="U113" s="161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157" t="s">
        <v>46</v>
      </c>
      <c r="C114" s="93"/>
      <c r="D114" s="154"/>
      <c r="E114" s="154"/>
      <c r="F114" s="58"/>
      <c r="G114" s="5"/>
      <c r="H114" s="162"/>
      <c r="I114" s="162"/>
      <c r="J114" s="162"/>
      <c r="K114" s="162"/>
      <c r="L114" s="162"/>
      <c r="M114" s="162"/>
      <c r="N114" s="49"/>
      <c r="O114" s="161"/>
      <c r="P114" s="162"/>
      <c r="Q114" s="161"/>
      <c r="R114" s="161"/>
      <c r="S114" s="161"/>
      <c r="T114" s="161"/>
      <c r="U114" s="161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162"/>
      <c r="I115" s="162"/>
      <c r="J115" s="162"/>
      <c r="K115" s="162"/>
      <c r="L115" s="162"/>
      <c r="M115" s="162"/>
      <c r="N115" s="49"/>
      <c r="O115" s="161"/>
      <c r="P115" s="162"/>
      <c r="Q115" s="161"/>
      <c r="R115" s="161"/>
      <c r="S115" s="161"/>
      <c r="T115" s="161"/>
      <c r="U115" s="161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157" t="s">
        <v>12</v>
      </c>
      <c r="C116" s="93"/>
      <c r="D116" s="19"/>
      <c r="E116" s="19"/>
      <c r="F116" s="93"/>
      <c r="G116" s="5"/>
      <c r="H116" s="162"/>
      <c r="I116" s="162"/>
      <c r="J116" s="162"/>
      <c r="K116" s="162"/>
      <c r="L116" s="162"/>
      <c r="M116" s="162"/>
      <c r="N116" s="49"/>
      <c r="O116" s="161"/>
      <c r="P116" s="162"/>
      <c r="Q116" s="161"/>
      <c r="R116" s="161"/>
      <c r="S116" s="161"/>
      <c r="T116" s="161"/>
      <c r="U116" s="161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157" t="s">
        <v>13</v>
      </c>
      <c r="C117" s="93"/>
      <c r="D117" s="19"/>
      <c r="E117" s="19"/>
      <c r="F117" s="93"/>
      <c r="G117" s="5"/>
      <c r="H117" s="162"/>
      <c r="I117" s="162"/>
      <c r="J117" s="162"/>
      <c r="K117" s="162"/>
      <c r="L117" s="162"/>
      <c r="M117" s="162"/>
      <c r="N117" s="49"/>
      <c r="O117" s="161"/>
      <c r="P117" s="162"/>
      <c r="Q117" s="161"/>
      <c r="R117" s="161"/>
      <c r="S117" s="161"/>
      <c r="T117" s="161"/>
      <c r="U117" s="161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157" t="s">
        <v>72</v>
      </c>
      <c r="C118" s="93"/>
      <c r="D118" s="93"/>
      <c r="E118" s="93"/>
      <c r="F118" s="93"/>
      <c r="G118" s="90"/>
      <c r="H118" s="162"/>
      <c r="I118" s="162"/>
      <c r="J118" s="162"/>
      <c r="K118" s="162"/>
      <c r="L118" s="162"/>
      <c r="M118" s="162"/>
      <c r="N118" s="49"/>
      <c r="O118" s="161"/>
      <c r="P118" s="162"/>
      <c r="Q118" s="161"/>
      <c r="R118" s="161"/>
      <c r="S118" s="161"/>
      <c r="T118" s="161"/>
      <c r="U118" s="161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157" t="s">
        <v>49</v>
      </c>
      <c r="C119" s="93"/>
      <c r="D119" s="154"/>
      <c r="E119" s="154"/>
      <c r="F119" s="93"/>
      <c r="G119" s="5"/>
      <c r="H119" s="162"/>
      <c r="I119" s="162"/>
      <c r="J119" s="162"/>
      <c r="K119" s="162"/>
      <c r="L119" s="162"/>
      <c r="M119" s="162"/>
      <c r="N119" s="49"/>
      <c r="O119" s="161"/>
      <c r="P119" s="162"/>
      <c r="Q119" s="161"/>
      <c r="R119" s="161"/>
      <c r="S119" s="161"/>
      <c r="T119" s="161"/>
      <c r="U119" s="161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162"/>
      <c r="J120" s="162"/>
      <c r="K120" s="163"/>
      <c r="L120" s="163"/>
      <c r="M120" s="163"/>
      <c r="N120" s="7"/>
      <c r="O120" s="50"/>
      <c r="P120" s="158"/>
      <c r="Q120" s="158"/>
      <c r="R120" s="158"/>
      <c r="S120" s="158"/>
      <c r="T120" s="158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160"/>
      <c r="K121" s="160"/>
      <c r="L121" s="160"/>
      <c r="M121" s="160"/>
      <c r="N121" s="160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161"/>
      <c r="Q122" s="162"/>
      <c r="R122" s="162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161"/>
      <c r="J123" s="163"/>
      <c r="K123" s="163"/>
      <c r="L123" s="163"/>
      <c r="M123" s="163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161"/>
      <c r="B124" s="161"/>
      <c r="C124" s="163"/>
      <c r="D124" s="163"/>
      <c r="E124" s="163"/>
      <c r="F124" s="163"/>
      <c r="G124" s="7"/>
      <c r="H124" s="261"/>
      <c r="I124" s="261"/>
      <c r="J124" s="159"/>
      <c r="K124" s="159"/>
      <c r="L124" s="159"/>
      <c r="M124" s="159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161"/>
      <c r="B125" s="161"/>
      <c r="C125" s="163"/>
      <c r="D125" s="163"/>
      <c r="E125" s="163"/>
      <c r="F125" s="163"/>
      <c r="G125" s="7"/>
      <c r="H125" s="76"/>
      <c r="I125" s="76"/>
      <c r="J125" s="76"/>
      <c r="K125" s="76"/>
      <c r="L125" s="76"/>
      <c r="M125" s="76"/>
      <c r="N125" s="76"/>
      <c r="O125" s="18"/>
      <c r="P125" s="161"/>
      <c r="Q125" s="161"/>
      <c r="R125" s="162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161"/>
      <c r="B126" s="161"/>
      <c r="C126" s="163"/>
      <c r="D126" s="163"/>
      <c r="E126" s="163"/>
      <c r="F126" s="163"/>
      <c r="G126" s="7"/>
      <c r="H126" s="49"/>
      <c r="I126" s="162"/>
      <c r="J126" s="162"/>
      <c r="K126" s="163"/>
      <c r="L126" s="163"/>
      <c r="M126" s="163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161"/>
      <c r="B127" s="161"/>
      <c r="C127" s="162"/>
      <c r="D127" s="163"/>
      <c r="E127" s="163"/>
      <c r="F127" s="163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66" customFormat="1" ht="10.7" customHeight="1">
      <c r="A128" s="161"/>
      <c r="B128" s="163"/>
      <c r="C128" s="163"/>
      <c r="D128" s="163"/>
      <c r="E128" s="163"/>
      <c r="F128" s="163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162"/>
      <c r="J129" s="163"/>
      <c r="K129" s="163"/>
      <c r="L129" s="163"/>
      <c r="M129" s="163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162"/>
      <c r="I130" s="162"/>
      <c r="J130" s="163"/>
      <c r="K130" s="163"/>
      <c r="L130" s="163"/>
      <c r="M130" s="163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161"/>
      <c r="B131" s="161"/>
      <c r="C131" s="163"/>
      <c r="D131" s="163"/>
      <c r="E131" s="163"/>
      <c r="F131" s="163"/>
      <c r="G131" s="7"/>
      <c r="H131" s="49"/>
      <c r="I131" s="161"/>
      <c r="J131" s="163"/>
      <c r="K131" s="163"/>
      <c r="L131" s="163"/>
      <c r="M131" s="163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162"/>
      <c r="C132" s="163"/>
      <c r="D132" s="163"/>
      <c r="E132" s="163"/>
      <c r="F132" s="163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161"/>
      <c r="B133" s="161"/>
      <c r="C133" s="163"/>
      <c r="D133" s="163"/>
      <c r="E133" s="163"/>
      <c r="F133" s="163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161"/>
      <c r="C134" s="163"/>
      <c r="D134" s="163"/>
      <c r="E134" s="163"/>
      <c r="F134" s="163"/>
      <c r="G134" s="7"/>
      <c r="H134" s="49"/>
      <c r="I134" s="161"/>
      <c r="J134" s="163"/>
      <c r="K134" s="163"/>
      <c r="L134" s="163"/>
      <c r="M134" s="163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161"/>
      <c r="B135" s="161"/>
      <c r="C135" s="163"/>
      <c r="D135" s="163"/>
      <c r="E135" s="163"/>
      <c r="F135" s="163"/>
      <c r="G135" s="7"/>
      <c r="H135" s="162"/>
      <c r="I135" s="161"/>
      <c r="J135" s="163"/>
      <c r="K135" s="163"/>
      <c r="L135" s="163"/>
      <c r="M135" s="163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161"/>
      <c r="B136" s="161"/>
      <c r="C136" s="163"/>
      <c r="D136" s="163"/>
      <c r="E136" s="163"/>
      <c r="F136" s="163"/>
      <c r="G136" s="7"/>
    </row>
  </sheetData>
  <mergeCells count="111"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zoomScale="115" zoomScaleNormal="100" zoomScaleSheetLayoutView="115" workbookViewId="0">
      <selection activeCell="L2" sqref="L2:N2"/>
    </sheetView>
  </sheetViews>
  <sheetFormatPr defaultRowHeight="15.75"/>
  <cols>
    <col min="1" max="1" width="3.7109375" style="168" customWidth="1"/>
    <col min="2" max="2" width="24.28515625" style="167" bestFit="1" customWidth="1"/>
    <col min="3" max="3" width="8.5703125" style="168" bestFit="1" customWidth="1"/>
    <col min="4" max="4" width="7.5703125" style="168" bestFit="1" customWidth="1"/>
    <col min="5" max="5" width="7.7109375" style="3" customWidth="1"/>
    <col min="6" max="6" width="6.42578125" style="168" bestFit="1" customWidth="1"/>
    <col min="7" max="7" width="5.42578125" style="168" customWidth="1"/>
    <col min="8" max="8" width="3.7109375" style="168" customWidth="1"/>
    <col min="9" max="9" width="26" style="167" bestFit="1" customWidth="1"/>
    <col min="10" max="10" width="8.5703125" style="168" bestFit="1" customWidth="1"/>
    <col min="11" max="11" width="8.7109375" style="168" bestFit="1" customWidth="1"/>
    <col min="12" max="12" width="9" style="168" customWidth="1"/>
    <col min="13" max="13" width="8.85546875" style="168" customWidth="1"/>
    <col min="14" max="14" width="7.140625" style="3" bestFit="1" customWidth="1"/>
    <col min="15" max="15" width="15.140625" style="168" bestFit="1" customWidth="1"/>
    <col min="16" max="16384" width="9.140625" style="168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124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178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170"/>
      <c r="P5" s="170"/>
      <c r="Q5" s="171"/>
      <c r="R5" s="171"/>
      <c r="S5" s="171"/>
      <c r="T5" s="171"/>
      <c r="U5" s="7"/>
      <c r="V5" s="172"/>
      <c r="W5" s="170"/>
      <c r="X5" s="172"/>
      <c r="Y5" s="171"/>
      <c r="Z5" s="171"/>
      <c r="AA5" s="171"/>
      <c r="AB5" s="7"/>
    </row>
    <row r="6" spans="1:28" ht="12" customHeight="1">
      <c r="A6" s="178">
        <v>2</v>
      </c>
      <c r="B6" s="178" t="s">
        <v>67</v>
      </c>
      <c r="C6" s="93">
        <v>1</v>
      </c>
      <c r="D6" s="179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179">
        <v>77</v>
      </c>
      <c r="I6" s="178" t="s">
        <v>59</v>
      </c>
      <c r="J6" s="179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170"/>
      <c r="P6" s="170"/>
      <c r="Q6" s="171"/>
      <c r="R6" s="171"/>
      <c r="S6" s="171"/>
      <c r="T6" s="171"/>
      <c r="U6" s="7"/>
      <c r="V6" s="172"/>
      <c r="W6" s="170"/>
      <c r="X6" s="172"/>
      <c r="Y6" s="171"/>
      <c r="Z6" s="171"/>
      <c r="AA6" s="171"/>
      <c r="AB6" s="7"/>
    </row>
    <row r="7" spans="1:28" ht="12" customHeight="1">
      <c r="A7" s="178">
        <v>3</v>
      </c>
      <c r="B7" s="178" t="s">
        <v>45</v>
      </c>
      <c r="C7" s="93">
        <v>1</v>
      </c>
      <c r="D7" s="179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178" t="s">
        <v>56</v>
      </c>
      <c r="J7" s="179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170"/>
      <c r="P7" s="170"/>
      <c r="Q7" s="171"/>
      <c r="R7" s="171"/>
      <c r="S7" s="171"/>
      <c r="T7" s="171"/>
      <c r="U7" s="7"/>
      <c r="V7" s="172"/>
      <c r="W7" s="170"/>
      <c r="X7" s="172"/>
      <c r="Y7" s="171"/>
      <c r="Z7" s="171"/>
      <c r="AA7" s="171"/>
      <c r="AB7" s="7"/>
    </row>
    <row r="8" spans="1:28" ht="12" customHeight="1">
      <c r="A8" s="178">
        <v>4</v>
      </c>
      <c r="B8" s="178" t="s">
        <v>101</v>
      </c>
      <c r="C8" s="179">
        <v>3</v>
      </c>
      <c r="D8" s="179">
        <v>2</v>
      </c>
      <c r="E8" s="93">
        <v>1</v>
      </c>
      <c r="F8" s="93">
        <f t="shared" si="0"/>
        <v>1</v>
      </c>
      <c r="G8" s="5">
        <f t="shared" si="1"/>
        <v>1</v>
      </c>
      <c r="H8" s="179">
        <v>79</v>
      </c>
      <c r="I8" s="178" t="s">
        <v>60</v>
      </c>
      <c r="J8" s="179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170"/>
      <c r="P8" s="170"/>
      <c r="Q8" s="172"/>
      <c r="R8" s="171"/>
      <c r="S8" s="171"/>
      <c r="T8" s="171"/>
      <c r="U8" s="7"/>
      <c r="V8" s="172"/>
      <c r="W8" s="170"/>
      <c r="X8" s="172"/>
      <c r="Y8" s="171"/>
      <c r="Z8" s="171"/>
      <c r="AA8" s="171"/>
      <c r="AB8" s="7"/>
    </row>
    <row r="9" spans="1:28" ht="12" customHeight="1">
      <c r="A9" s="178">
        <v>5</v>
      </c>
      <c r="B9" s="93" t="s">
        <v>4</v>
      </c>
      <c r="C9" s="93">
        <v>1</v>
      </c>
      <c r="D9" s="179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179" t="s">
        <v>114</v>
      </c>
      <c r="J9" s="179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170"/>
      <c r="P9" s="172"/>
      <c r="Q9" s="171"/>
      <c r="R9" s="171"/>
      <c r="S9" s="171"/>
      <c r="T9" s="171"/>
      <c r="U9" s="7"/>
      <c r="V9" s="172"/>
      <c r="W9" s="172"/>
      <c r="X9" s="172"/>
      <c r="Y9" s="171"/>
      <c r="Z9" s="171"/>
      <c r="AA9" s="171"/>
      <c r="AB9" s="7"/>
    </row>
    <row r="10" spans="1:28" ht="12" customHeight="1">
      <c r="A10" s="178">
        <v>6</v>
      </c>
      <c r="B10" s="75" t="s">
        <v>113</v>
      </c>
      <c r="C10" s="93">
        <v>2</v>
      </c>
      <c r="D10" s="179">
        <v>2</v>
      </c>
      <c r="E10" s="93">
        <v>2</v>
      </c>
      <c r="F10" s="93">
        <f t="shared" si="0"/>
        <v>0</v>
      </c>
      <c r="G10" s="5">
        <f t="shared" si="1"/>
        <v>0</v>
      </c>
      <c r="H10" s="179">
        <v>81</v>
      </c>
      <c r="I10" s="179" t="s">
        <v>78</v>
      </c>
      <c r="J10" s="179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170"/>
      <c r="P10" s="172"/>
      <c r="Q10" s="171"/>
      <c r="R10" s="171"/>
      <c r="S10" s="171"/>
      <c r="T10" s="171"/>
      <c r="U10" s="7"/>
      <c r="V10" s="172"/>
      <c r="W10" s="172"/>
      <c r="X10" s="172"/>
      <c r="Y10" s="171"/>
      <c r="Z10" s="171"/>
      <c r="AA10" s="171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179">
        <v>1</v>
      </c>
      <c r="E11" s="93">
        <v>0</v>
      </c>
      <c r="F11" s="93">
        <f>D11-E11</f>
        <v>1</v>
      </c>
      <c r="G11" s="5">
        <f t="shared" si="1"/>
        <v>0</v>
      </c>
      <c r="H11" s="10">
        <v>82</v>
      </c>
      <c r="I11" s="178" t="s">
        <v>77</v>
      </c>
      <c r="J11" s="179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170"/>
      <c r="P11" s="172"/>
      <c r="Q11" s="171"/>
      <c r="R11" s="171"/>
      <c r="S11" s="171"/>
      <c r="T11" s="171"/>
      <c r="U11" s="7"/>
      <c r="V11" s="172"/>
      <c r="W11" s="172"/>
      <c r="X11" s="172"/>
      <c r="Y11" s="171"/>
      <c r="Z11" s="171"/>
      <c r="AA11" s="171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5</v>
      </c>
      <c r="F12" s="29">
        <f>SUM(F5:F11)</f>
        <v>2</v>
      </c>
      <c r="G12" s="97">
        <f t="shared" si="1"/>
        <v>3</v>
      </c>
      <c r="H12" s="179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170"/>
      <c r="P12" s="172"/>
      <c r="Q12" s="171"/>
      <c r="R12" s="171"/>
      <c r="S12" s="171"/>
      <c r="T12" s="171"/>
      <c r="U12" s="7"/>
      <c r="V12" s="172"/>
      <c r="W12" s="172"/>
      <c r="X12" s="172"/>
      <c r="Y12" s="171"/>
      <c r="Z12" s="171"/>
      <c r="AA12" s="171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170"/>
      <c r="P13" s="172"/>
      <c r="Q13" s="171"/>
      <c r="R13" s="171"/>
      <c r="S13" s="171"/>
      <c r="T13" s="171"/>
      <c r="U13" s="7"/>
      <c r="V13" s="172"/>
      <c r="W13" s="172"/>
      <c r="X13" s="172"/>
      <c r="Y13" s="171"/>
      <c r="Z13" s="171"/>
      <c r="AA13" s="171"/>
      <c r="AB13" s="7"/>
    </row>
    <row r="14" spans="1:28" ht="12" customHeight="1">
      <c r="A14" s="12">
        <v>8</v>
      </c>
      <c r="B14" s="178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176"/>
      <c r="K14" s="176"/>
      <c r="L14" s="176"/>
      <c r="M14" s="176"/>
      <c r="N14" s="95"/>
      <c r="O14" s="170"/>
      <c r="P14" s="172"/>
      <c r="Q14" s="171"/>
      <c r="R14" s="171"/>
      <c r="S14" s="171"/>
      <c r="T14" s="171"/>
      <c r="U14" s="7"/>
      <c r="V14" s="172"/>
      <c r="W14" s="172"/>
      <c r="X14" s="172"/>
      <c r="Y14" s="171"/>
      <c r="Z14" s="171"/>
      <c r="AA14" s="171"/>
      <c r="AB14" s="7"/>
    </row>
    <row r="15" spans="1:28" ht="12" customHeight="1">
      <c r="A15" s="44">
        <v>9</v>
      </c>
      <c r="B15" s="179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179">
        <v>84</v>
      </c>
      <c r="I15" s="179" t="s">
        <v>75</v>
      </c>
      <c r="J15" s="179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170"/>
      <c r="P15" s="172"/>
      <c r="Q15" s="171"/>
      <c r="R15" s="171"/>
      <c r="S15" s="171"/>
      <c r="T15" s="171"/>
      <c r="U15" s="7"/>
      <c r="V15" s="172"/>
      <c r="W15" s="172"/>
      <c r="X15" s="172"/>
      <c r="Y15" s="171"/>
      <c r="Z15" s="171"/>
      <c r="AA15" s="171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180"/>
      <c r="I16" s="179" t="s">
        <v>111</v>
      </c>
      <c r="J16" s="179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170"/>
      <c r="P16" s="172"/>
      <c r="Q16" s="171"/>
      <c r="R16" s="171"/>
      <c r="S16" s="171"/>
      <c r="T16" s="171"/>
      <c r="U16" s="7"/>
      <c r="V16" s="172"/>
      <c r="W16" s="172"/>
      <c r="X16" s="172"/>
      <c r="Y16" s="171"/>
      <c r="Z16" s="171"/>
      <c r="AA16" s="171"/>
      <c r="AB16" s="7"/>
    </row>
    <row r="17" spans="1:28" ht="12" customHeight="1">
      <c r="A17" s="293"/>
      <c r="B17" s="178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179" t="s">
        <v>76</v>
      </c>
      <c r="J17" s="179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170"/>
      <c r="P17" s="172"/>
      <c r="Q17" s="171"/>
      <c r="R17" s="171"/>
      <c r="S17" s="171"/>
      <c r="T17" s="171"/>
      <c r="U17" s="7"/>
      <c r="V17" s="172"/>
      <c r="W17" s="172"/>
      <c r="X17" s="172"/>
      <c r="Y17" s="171"/>
      <c r="Z17" s="171"/>
      <c r="AA17" s="171"/>
      <c r="AB17" s="7"/>
    </row>
    <row r="18" spans="1:28" ht="12" customHeight="1">
      <c r="A18" s="44">
        <v>11</v>
      </c>
      <c r="B18" s="178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170"/>
      <c r="P18" s="172"/>
      <c r="Q18" s="171"/>
      <c r="R18" s="171"/>
      <c r="S18" s="171"/>
      <c r="T18" s="171"/>
      <c r="U18" s="7"/>
      <c r="V18" s="172"/>
      <c r="W18" s="170"/>
      <c r="X18" s="172"/>
      <c r="Y18" s="171"/>
      <c r="Z18" s="171"/>
      <c r="AA18" s="171"/>
      <c r="AB18" s="7"/>
    </row>
    <row r="19" spans="1:28" ht="12" customHeight="1">
      <c r="A19" s="12">
        <v>12</v>
      </c>
      <c r="B19" s="178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176"/>
      <c r="K19" s="176"/>
      <c r="L19" s="176"/>
      <c r="M19" s="176"/>
      <c r="N19" s="95"/>
      <c r="O19" s="170"/>
      <c r="P19" s="172"/>
      <c r="Q19" s="171"/>
      <c r="R19" s="171"/>
      <c r="S19" s="171"/>
      <c r="T19" s="171"/>
      <c r="U19" s="7"/>
      <c r="V19" s="172"/>
      <c r="W19" s="170"/>
      <c r="X19" s="172"/>
      <c r="Y19" s="171"/>
      <c r="Z19" s="171"/>
      <c r="AA19" s="171"/>
      <c r="AB19" s="7"/>
    </row>
    <row r="20" spans="1:28" ht="12" customHeight="1">
      <c r="A20" s="44">
        <v>13</v>
      </c>
      <c r="B20" s="178" t="s">
        <v>119</v>
      </c>
      <c r="C20" s="93">
        <v>8</v>
      </c>
      <c r="D20" s="93">
        <v>4</v>
      </c>
      <c r="E20" s="93">
        <v>2</v>
      </c>
      <c r="F20" s="93">
        <f t="shared" si="4"/>
        <v>2</v>
      </c>
      <c r="G20" s="86">
        <f t="shared" si="5"/>
        <v>4</v>
      </c>
      <c r="H20" s="16">
        <v>86</v>
      </c>
      <c r="I20" s="179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170"/>
      <c r="P20" s="172"/>
      <c r="Q20" s="171"/>
      <c r="R20" s="171"/>
      <c r="S20" s="171"/>
      <c r="T20" s="171"/>
      <c r="U20" s="7"/>
      <c r="V20" s="172"/>
      <c r="W20" s="170"/>
      <c r="X20" s="172"/>
      <c r="Y20" s="171"/>
      <c r="Z20" s="171"/>
      <c r="AA20" s="171"/>
      <c r="AB20" s="7"/>
    </row>
    <row r="21" spans="1:28" ht="12" customHeight="1">
      <c r="A21" s="12">
        <v>14</v>
      </c>
      <c r="B21" s="178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179">
        <v>87</v>
      </c>
      <c r="I21" s="179" t="s">
        <v>110</v>
      </c>
      <c r="J21" s="93">
        <v>4</v>
      </c>
      <c r="K21" s="93">
        <v>2</v>
      </c>
      <c r="L21" s="93">
        <v>2</v>
      </c>
      <c r="M21" s="93">
        <f t="shared" ref="M21:M22" si="6">K21-L21</f>
        <v>0</v>
      </c>
      <c r="N21" s="14">
        <f t="shared" ref="N21:N22" si="7">J21-K21</f>
        <v>2</v>
      </c>
      <c r="O21" s="170"/>
      <c r="P21" s="172"/>
      <c r="Q21" s="171"/>
      <c r="R21" s="171"/>
      <c r="S21" s="171"/>
      <c r="T21" s="171"/>
      <c r="U21" s="7"/>
      <c r="V21" s="172"/>
      <c r="W21" s="170"/>
      <c r="X21" s="172"/>
      <c r="Y21" s="171"/>
      <c r="Z21" s="171"/>
      <c r="AA21" s="171"/>
      <c r="AB21" s="7"/>
    </row>
    <row r="22" spans="1:28" ht="12" customHeight="1">
      <c r="A22" s="44">
        <v>15</v>
      </c>
      <c r="B22" s="178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178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172"/>
      <c r="W22" s="170"/>
      <c r="X22" s="172"/>
      <c r="Y22" s="171"/>
      <c r="Z22" s="171"/>
      <c r="AA22" s="171"/>
      <c r="AB22" s="7"/>
    </row>
    <row r="23" spans="1:28" ht="12" customHeight="1">
      <c r="A23" s="12">
        <v>16</v>
      </c>
      <c r="B23" s="178" t="s">
        <v>48</v>
      </c>
      <c r="C23" s="93">
        <v>3</v>
      </c>
      <c r="D23" s="93">
        <v>3</v>
      </c>
      <c r="E23" s="93">
        <v>2</v>
      </c>
      <c r="F23" s="93">
        <f t="shared" si="4"/>
        <v>1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6</v>
      </c>
      <c r="M23" s="29">
        <f>SUM(M20:M22)</f>
        <v>0</v>
      </c>
      <c r="N23" s="51">
        <f>SUM(N20:N22)</f>
        <v>3</v>
      </c>
      <c r="O23" s="170"/>
      <c r="P23" s="170"/>
      <c r="Q23" s="171"/>
      <c r="R23" s="171"/>
      <c r="S23" s="171"/>
      <c r="T23" s="171"/>
      <c r="U23" s="7"/>
      <c r="V23" s="172"/>
      <c r="W23" s="170"/>
      <c r="X23" s="172"/>
      <c r="Y23" s="171"/>
      <c r="Z23" s="171"/>
      <c r="AA23" s="171"/>
      <c r="AB23" s="7"/>
    </row>
    <row r="24" spans="1:28" ht="12" customHeight="1">
      <c r="A24" s="44">
        <v>17</v>
      </c>
      <c r="B24" s="178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176"/>
      <c r="K24" s="176"/>
      <c r="L24" s="176"/>
      <c r="M24" s="176"/>
      <c r="N24" s="95"/>
      <c r="O24" s="170"/>
      <c r="P24" s="170"/>
      <c r="Q24" s="171"/>
      <c r="R24" s="171"/>
      <c r="S24" s="171"/>
      <c r="T24" s="171"/>
      <c r="U24" s="7"/>
      <c r="V24" s="172"/>
      <c r="W24" s="170"/>
      <c r="X24" s="172"/>
      <c r="Y24" s="171"/>
      <c r="Z24" s="171"/>
      <c r="AA24" s="171"/>
      <c r="AB24" s="7"/>
    </row>
    <row r="25" spans="1:28" ht="12" customHeight="1">
      <c r="A25" s="12">
        <v>18</v>
      </c>
      <c r="B25" s="178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178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170"/>
      <c r="P25" s="170"/>
      <c r="Q25" s="171"/>
      <c r="R25" s="171"/>
      <c r="S25" s="171"/>
      <c r="T25" s="171"/>
      <c r="U25" s="7"/>
      <c r="V25" s="172"/>
      <c r="W25" s="170"/>
      <c r="X25" s="172"/>
      <c r="Y25" s="171"/>
      <c r="Z25" s="171"/>
      <c r="AA25" s="171"/>
      <c r="AB25" s="7"/>
    </row>
    <row r="26" spans="1:28" ht="12" customHeight="1">
      <c r="A26" s="44">
        <v>19</v>
      </c>
      <c r="B26" s="178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178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170"/>
      <c r="P26" s="170"/>
      <c r="Q26" s="171"/>
      <c r="R26" s="171"/>
      <c r="S26" s="171"/>
      <c r="T26" s="171"/>
      <c r="U26" s="7"/>
      <c r="V26" s="172"/>
      <c r="W26" s="170"/>
      <c r="X26" s="172"/>
      <c r="Y26" s="171"/>
      <c r="Z26" s="171"/>
      <c r="AA26" s="171"/>
      <c r="AB26" s="7"/>
    </row>
    <row r="27" spans="1:28" ht="12" customHeight="1">
      <c r="A27" s="12">
        <v>20</v>
      </c>
      <c r="B27" s="178" t="s">
        <v>71</v>
      </c>
      <c r="C27" s="93">
        <v>2</v>
      </c>
      <c r="D27" s="93">
        <v>3</v>
      </c>
      <c r="E27" s="93">
        <v>1</v>
      </c>
      <c r="F27" s="93">
        <f t="shared" si="4"/>
        <v>2</v>
      </c>
      <c r="G27" s="86">
        <f t="shared" si="5"/>
        <v>-1</v>
      </c>
      <c r="H27" s="16">
        <v>91</v>
      </c>
      <c r="I27" s="178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170"/>
      <c r="P27" s="170"/>
      <c r="Q27" s="171"/>
      <c r="R27" s="171"/>
      <c r="S27" s="171"/>
      <c r="T27" s="171"/>
      <c r="U27" s="7"/>
      <c r="V27" s="172"/>
      <c r="W27" s="170"/>
      <c r="X27" s="172"/>
      <c r="Y27" s="171"/>
      <c r="Z27" s="171"/>
      <c r="AA27" s="171"/>
      <c r="AB27" s="7"/>
    </row>
    <row r="28" spans="1:28" ht="12" customHeight="1">
      <c r="A28" s="44">
        <v>22</v>
      </c>
      <c r="B28" s="178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170"/>
      <c r="P28" s="170"/>
      <c r="Q28" s="171"/>
      <c r="R28" s="171"/>
      <c r="S28" s="171"/>
      <c r="T28" s="171"/>
      <c r="U28" s="7"/>
      <c r="V28" s="172"/>
      <c r="W28" s="170"/>
      <c r="X28" s="172"/>
      <c r="Y28" s="171"/>
      <c r="Z28" s="171"/>
      <c r="AA28" s="171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16</v>
      </c>
      <c r="F29" s="63">
        <f>SUM(F14:F28)</f>
        <v>6</v>
      </c>
      <c r="G29" s="87">
        <f>C29-D29</f>
        <v>5</v>
      </c>
      <c r="H29" s="305" t="s">
        <v>43</v>
      </c>
      <c r="I29" s="272"/>
      <c r="J29" s="176"/>
      <c r="K29" s="176"/>
      <c r="L29" s="176"/>
      <c r="M29" s="176"/>
      <c r="N29" s="95"/>
      <c r="O29" s="170"/>
      <c r="P29" s="171"/>
      <c r="Q29" s="171"/>
      <c r="R29" s="171"/>
      <c r="S29" s="171"/>
      <c r="T29" s="171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170"/>
      <c r="P30" s="171"/>
      <c r="Q30" s="171"/>
      <c r="R30" s="171"/>
      <c r="S30" s="171"/>
      <c r="T30" s="171"/>
      <c r="U30" s="7"/>
      <c r="V30" s="172"/>
      <c r="W30" s="172"/>
      <c r="X30" s="172"/>
      <c r="Y30" s="171"/>
      <c r="Z30" s="171"/>
      <c r="AA30" s="171"/>
      <c r="AB30" s="7"/>
    </row>
    <row r="31" spans="1:28" ht="12" customHeight="1">
      <c r="A31" s="78">
        <v>22</v>
      </c>
      <c r="B31" s="179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179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</row>
    <row r="33" spans="1:28" ht="12" customHeight="1">
      <c r="A33" s="78">
        <v>23</v>
      </c>
      <c r="B33" s="179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170"/>
      <c r="P33" s="170"/>
      <c r="Q33" s="171"/>
      <c r="R33" s="171"/>
      <c r="S33" s="171"/>
      <c r="T33" s="171"/>
      <c r="U33" s="7"/>
      <c r="V33" s="49"/>
      <c r="W33" s="172"/>
      <c r="X33" s="172"/>
      <c r="Y33" s="171"/>
      <c r="Z33" s="171"/>
      <c r="AA33" s="171"/>
      <c r="AB33" s="7"/>
    </row>
    <row r="34" spans="1:28" ht="12" customHeight="1">
      <c r="A34" s="78">
        <v>24</v>
      </c>
      <c r="B34" s="179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170"/>
      <c r="P34" s="172"/>
      <c r="Q34" s="171"/>
      <c r="R34" s="171"/>
      <c r="S34" s="171"/>
      <c r="T34" s="171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179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170"/>
      <c r="P35" s="170"/>
      <c r="Q35" s="171"/>
      <c r="R35" s="171"/>
      <c r="S35" s="171"/>
      <c r="T35" s="171"/>
      <c r="U35" s="7"/>
      <c r="V35" s="49"/>
      <c r="W35" s="170"/>
      <c r="X35" s="171"/>
      <c r="Y35" s="171"/>
      <c r="Z35" s="171"/>
      <c r="AA35" s="171"/>
      <c r="AB35" s="7"/>
    </row>
    <row r="36" spans="1:28" s="4" customFormat="1" ht="12" customHeight="1">
      <c r="A36" s="78">
        <v>26</v>
      </c>
      <c r="B36" s="179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176"/>
      <c r="K36" s="176"/>
      <c r="L36" s="176"/>
      <c r="M36" s="176"/>
      <c r="N36" s="95"/>
      <c r="O36" s="170"/>
      <c r="P36" s="170"/>
      <c r="Q36" s="171"/>
      <c r="R36" s="171"/>
      <c r="S36" s="171"/>
      <c r="T36" s="171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179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170"/>
      <c r="P37" s="170"/>
      <c r="Q37" s="171"/>
      <c r="R37" s="171"/>
      <c r="S37" s="171"/>
      <c r="T37" s="171"/>
      <c r="U37" s="7"/>
      <c r="V37" s="177"/>
      <c r="W37" s="177"/>
      <c r="X37" s="177"/>
      <c r="Y37" s="177"/>
      <c r="Z37" s="177"/>
      <c r="AA37" s="177"/>
      <c r="AB37" s="177"/>
    </row>
    <row r="38" spans="1:28" s="4" customFormat="1" ht="12" customHeight="1">
      <c r="A38" s="78">
        <v>28</v>
      </c>
      <c r="B38" s="179" t="s">
        <v>14</v>
      </c>
      <c r="C38" s="93">
        <v>12</v>
      </c>
      <c r="D38" s="93">
        <v>14</v>
      </c>
      <c r="E38" s="93">
        <v>14</v>
      </c>
      <c r="F38" s="93">
        <f t="shared" si="12"/>
        <v>0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170"/>
      <c r="P38" s="170"/>
      <c r="Q38" s="171"/>
      <c r="R38" s="171"/>
      <c r="S38" s="171"/>
      <c r="T38" s="171"/>
      <c r="U38" s="7"/>
      <c r="V38" s="177"/>
      <c r="W38" s="177"/>
      <c r="X38" s="177"/>
      <c r="Y38" s="177"/>
      <c r="Z38" s="177"/>
      <c r="AA38" s="177"/>
      <c r="AB38" s="177"/>
    </row>
    <row r="39" spans="1:28" ht="12" customHeight="1">
      <c r="A39" s="78">
        <v>29</v>
      </c>
      <c r="B39" s="179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170"/>
      <c r="P39" s="170"/>
      <c r="Q39" s="171"/>
      <c r="R39" s="171"/>
      <c r="S39" s="171"/>
      <c r="T39" s="171"/>
      <c r="U39" s="7"/>
      <c r="V39" s="49"/>
      <c r="W39" s="172"/>
      <c r="X39" s="172"/>
      <c r="Y39" s="171"/>
      <c r="Z39" s="171"/>
      <c r="AA39" s="171"/>
      <c r="AB39" s="7"/>
    </row>
    <row r="40" spans="1:28" ht="12" customHeight="1">
      <c r="A40" s="78">
        <v>30</v>
      </c>
      <c r="B40" s="179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170"/>
      <c r="P40" s="170"/>
      <c r="Q40" s="171"/>
      <c r="R40" s="171"/>
      <c r="S40" s="171"/>
      <c r="T40" s="171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179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172"/>
      <c r="X41" s="171"/>
      <c r="Y41" s="171"/>
      <c r="Z41" s="171"/>
      <c r="AA41" s="171"/>
      <c r="AB41" s="7"/>
    </row>
    <row r="42" spans="1:28" ht="12" customHeight="1">
      <c r="A42" s="78">
        <v>32</v>
      </c>
      <c r="B42" s="179" t="s">
        <v>47</v>
      </c>
      <c r="C42" s="93">
        <v>12</v>
      </c>
      <c r="D42" s="93">
        <v>13</v>
      </c>
      <c r="E42" s="93">
        <v>12</v>
      </c>
      <c r="F42" s="93">
        <f t="shared" si="12"/>
        <v>1</v>
      </c>
      <c r="G42" s="86">
        <f t="shared" si="13"/>
        <v>-1</v>
      </c>
      <c r="I42" s="168" t="s">
        <v>120</v>
      </c>
      <c r="N42" s="168"/>
      <c r="O42" s="177"/>
      <c r="P42" s="177"/>
      <c r="Q42" s="177"/>
      <c r="R42" s="177"/>
      <c r="S42" s="177"/>
      <c r="T42" s="177"/>
      <c r="U42" s="177"/>
      <c r="V42" s="49"/>
      <c r="W42" s="172"/>
      <c r="X42" s="171"/>
      <c r="Y42" s="171"/>
      <c r="Z42" s="171"/>
      <c r="AA42" s="171"/>
      <c r="AB42" s="7"/>
    </row>
    <row r="43" spans="1:28" ht="12" customHeight="1">
      <c r="A43" s="78">
        <v>33</v>
      </c>
      <c r="B43" s="180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177"/>
      <c r="P43" s="177"/>
      <c r="Q43" s="177"/>
      <c r="R43" s="177"/>
      <c r="S43" s="177"/>
      <c r="T43" s="177"/>
      <c r="U43" s="177"/>
      <c r="V43" s="49"/>
      <c r="W43" s="172"/>
      <c r="X43" s="171"/>
      <c r="Y43" s="171"/>
      <c r="Z43" s="171"/>
      <c r="AA43" s="171"/>
      <c r="AB43" s="7"/>
    </row>
    <row r="44" spans="1:28" ht="12" customHeight="1">
      <c r="A44" s="78">
        <v>34</v>
      </c>
      <c r="B44" s="180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177"/>
      <c r="P44" s="177"/>
      <c r="Q44" s="177"/>
      <c r="R44" s="177"/>
      <c r="S44" s="177"/>
      <c r="T44" s="177"/>
      <c r="U44" s="177"/>
      <c r="V44" s="49"/>
      <c r="W44" s="172"/>
      <c r="X44" s="171"/>
      <c r="Y44" s="171"/>
      <c r="Z44" s="171"/>
      <c r="AA44" s="171"/>
      <c r="AB44" s="7"/>
    </row>
    <row r="45" spans="1:28" ht="12" customHeight="1">
      <c r="A45" s="78">
        <v>35</v>
      </c>
      <c r="B45" s="180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177"/>
      <c r="P45" s="177"/>
      <c r="Q45" s="177"/>
      <c r="R45" s="177"/>
      <c r="S45" s="177"/>
      <c r="T45" s="177"/>
      <c r="U45" s="177"/>
      <c r="V45" s="49"/>
      <c r="W45" s="172"/>
      <c r="X45" s="171"/>
      <c r="Y45" s="171"/>
      <c r="Z45" s="171"/>
      <c r="AA45" s="171"/>
      <c r="AB45" s="7"/>
    </row>
    <row r="46" spans="1:28" ht="12" customHeight="1">
      <c r="A46" s="78">
        <v>36</v>
      </c>
      <c r="B46" s="180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178"/>
      <c r="P46" s="178"/>
      <c r="Q46" s="171"/>
      <c r="R46" s="171"/>
      <c r="S46" s="171"/>
      <c r="T46" s="171"/>
      <c r="U46" s="7"/>
      <c r="V46" s="172"/>
      <c r="W46" s="172"/>
      <c r="X46" s="171"/>
      <c r="Y46" s="171"/>
      <c r="Z46" s="171"/>
      <c r="AA46" s="171"/>
      <c r="AB46" s="7"/>
    </row>
    <row r="47" spans="1:28" ht="12" customHeight="1">
      <c r="A47" s="78">
        <v>37</v>
      </c>
      <c r="B47" s="179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179" t="s">
        <v>103</v>
      </c>
      <c r="P47" s="93">
        <f>D20+D21+D22+D25+D26+D27+D28+3</f>
        <v>17</v>
      </c>
      <c r="Q47" s="171"/>
      <c r="R47" s="171"/>
      <c r="S47" s="171"/>
      <c r="T47" s="171"/>
      <c r="U47" s="7"/>
      <c r="V47" s="49"/>
      <c r="W47" s="170"/>
      <c r="X47" s="171"/>
      <c r="Y47" s="171"/>
      <c r="Z47" s="171"/>
      <c r="AA47" s="171"/>
      <c r="AB47" s="7"/>
    </row>
    <row r="48" spans="1:28" ht="12" customHeight="1">
      <c r="A48" s="78">
        <v>38</v>
      </c>
      <c r="B48" s="179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179" t="s">
        <v>104</v>
      </c>
      <c r="P48" s="93">
        <f>D37+D38+D39+D40+D41+D43+D44+D45+D46+D47+D48</f>
        <v>40</v>
      </c>
      <c r="Q48" s="171"/>
      <c r="R48" s="171"/>
      <c r="S48" s="171"/>
      <c r="T48" s="171"/>
      <c r="U48" s="7"/>
      <c r="V48" s="49"/>
      <c r="W48" s="170"/>
      <c r="X48" s="171"/>
      <c r="Y48" s="171"/>
      <c r="Z48" s="171"/>
      <c r="AA48" s="171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55</v>
      </c>
      <c r="F49" s="29">
        <f>SUM(F31:F48)</f>
        <v>2</v>
      </c>
      <c r="G49" s="86">
        <f t="shared" si="13"/>
        <v>-5</v>
      </c>
      <c r="O49" s="179" t="s">
        <v>105</v>
      </c>
      <c r="P49" s="93">
        <f>D23+D42+D58+D69+D78+D89+D99+D109+D119+K38</f>
        <v>29</v>
      </c>
      <c r="Q49" s="171"/>
      <c r="R49" s="171"/>
      <c r="S49" s="171"/>
      <c r="T49" s="171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168"/>
      <c r="N50" s="168"/>
      <c r="O50" s="179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171"/>
      <c r="R50" s="171"/>
      <c r="S50" s="171"/>
      <c r="T50" s="171"/>
      <c r="U50" s="7"/>
      <c r="V50" s="49"/>
      <c r="W50" s="170"/>
      <c r="X50" s="171"/>
      <c r="Y50" s="171"/>
      <c r="Z50" s="171"/>
      <c r="AA50" s="171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168"/>
      <c r="N51" s="168"/>
      <c r="O51" s="179" t="s">
        <v>107</v>
      </c>
      <c r="P51" s="93">
        <v>3</v>
      </c>
      <c r="Q51" s="171"/>
      <c r="R51" s="171"/>
      <c r="S51" s="171"/>
      <c r="T51" s="171"/>
      <c r="U51" s="7"/>
      <c r="V51" s="172"/>
      <c r="W51" s="170"/>
      <c r="X51" s="171"/>
      <c r="Y51" s="171"/>
      <c r="Z51" s="171"/>
      <c r="AA51" s="171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178"/>
      <c r="P52" s="178"/>
      <c r="Q52" s="171"/>
      <c r="R52" s="171"/>
      <c r="S52" s="171"/>
      <c r="T52" s="171"/>
      <c r="U52" s="7"/>
      <c r="V52" s="49"/>
      <c r="W52" s="170"/>
      <c r="X52" s="171"/>
      <c r="Y52" s="171"/>
      <c r="Z52" s="171"/>
      <c r="AA52" s="171"/>
      <c r="AB52" s="7"/>
    </row>
    <row r="53" spans="1:28" ht="12" customHeight="1">
      <c r="A53" s="85">
        <v>41</v>
      </c>
      <c r="B53" s="179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178" t="s">
        <v>109</v>
      </c>
      <c r="P53" s="11">
        <f>M74+N74+M75+M76+N75+N76+K39+P51</f>
        <v>140</v>
      </c>
      <c r="Q53" s="171"/>
      <c r="R53" s="171"/>
      <c r="S53" s="171"/>
      <c r="T53" s="171"/>
      <c r="U53" s="7"/>
      <c r="V53" s="172"/>
      <c r="W53" s="170"/>
      <c r="X53" s="171"/>
      <c r="Y53" s="171"/>
      <c r="Z53" s="171"/>
      <c r="AA53" s="171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51</v>
      </c>
      <c r="F54" s="58">
        <f t="shared" si="14"/>
        <v>4</v>
      </c>
      <c r="G54" s="92">
        <f>C54-D54</f>
        <v>0</v>
      </c>
      <c r="O54" s="170"/>
      <c r="P54" s="170"/>
      <c r="Q54" s="171"/>
      <c r="R54" s="171"/>
      <c r="S54" s="171"/>
      <c r="T54" s="171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179" t="s">
        <v>12</v>
      </c>
      <c r="C55" s="93">
        <v>9</v>
      </c>
      <c r="D55" s="93">
        <v>9</v>
      </c>
      <c r="E55" s="93">
        <v>7</v>
      </c>
      <c r="F55" s="22">
        <f t="shared" si="14"/>
        <v>2</v>
      </c>
      <c r="G55" s="90">
        <f t="shared" si="15"/>
        <v>0</v>
      </c>
      <c r="O55" s="170"/>
      <c r="P55" s="170"/>
      <c r="Q55" s="171"/>
      <c r="R55" s="171"/>
      <c r="S55" s="171"/>
      <c r="T55" s="171"/>
      <c r="U55" s="7"/>
      <c r="V55" s="177"/>
      <c r="W55" s="177"/>
      <c r="X55" s="177"/>
      <c r="Y55" s="177"/>
      <c r="Z55" s="177"/>
      <c r="AA55" s="177"/>
      <c r="AB55" s="177"/>
    </row>
    <row r="56" spans="1:28" ht="12" customHeight="1">
      <c r="A56" s="55">
        <v>44</v>
      </c>
      <c r="B56" s="179" t="s">
        <v>13</v>
      </c>
      <c r="C56" s="93">
        <v>4</v>
      </c>
      <c r="D56" s="93">
        <v>4</v>
      </c>
      <c r="E56" s="93">
        <v>3</v>
      </c>
      <c r="F56" s="93">
        <f t="shared" si="14"/>
        <v>1</v>
      </c>
      <c r="G56" s="90">
        <f t="shared" si="15"/>
        <v>0</v>
      </c>
      <c r="O56" s="170"/>
      <c r="P56" s="170"/>
      <c r="Q56" s="171"/>
      <c r="R56" s="171"/>
      <c r="S56" s="171"/>
      <c r="T56" s="171"/>
      <c r="U56" s="7"/>
      <c r="V56" s="177"/>
      <c r="W56" s="177"/>
      <c r="X56" s="177"/>
      <c r="Y56" s="177"/>
      <c r="Z56" s="177"/>
      <c r="AA56" s="177"/>
      <c r="AB56" s="177"/>
    </row>
    <row r="57" spans="1:28" ht="12" customHeight="1">
      <c r="A57" s="124"/>
      <c r="B57" s="178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168"/>
      <c r="N57" s="168"/>
      <c r="O57" s="276"/>
      <c r="P57" s="276"/>
      <c r="Q57" s="276"/>
      <c r="R57" s="276"/>
      <c r="S57" s="276"/>
      <c r="T57" s="276"/>
      <c r="U57" s="276"/>
      <c r="V57" s="49"/>
      <c r="W57" s="170"/>
      <c r="X57" s="171"/>
      <c r="Y57" s="171"/>
      <c r="Z57" s="171"/>
      <c r="AA57" s="171"/>
      <c r="AB57" s="7"/>
    </row>
    <row r="58" spans="1:28" ht="12" customHeight="1">
      <c r="A58" s="85">
        <v>45</v>
      </c>
      <c r="B58" s="179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168"/>
      <c r="N58" s="168"/>
      <c r="O58" s="170"/>
      <c r="P58" s="170"/>
      <c r="Q58" s="171"/>
      <c r="R58" s="171"/>
      <c r="S58" s="171"/>
      <c r="T58" s="171"/>
      <c r="U58" s="7"/>
      <c r="V58" s="49"/>
      <c r="W58" s="170"/>
      <c r="X58" s="171"/>
      <c r="Y58" s="171"/>
      <c r="Z58" s="171"/>
      <c r="AA58" s="171"/>
      <c r="AB58" s="7"/>
    </row>
    <row r="59" spans="1:28" ht="12" customHeight="1">
      <c r="A59" s="55">
        <v>46</v>
      </c>
      <c r="B59" s="179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170"/>
      <c r="P59" s="172"/>
      <c r="Q59" s="171"/>
      <c r="R59" s="171"/>
      <c r="S59" s="171"/>
      <c r="T59" s="171"/>
      <c r="U59" s="7"/>
      <c r="V59" s="49"/>
      <c r="W59" s="170"/>
      <c r="X59" s="171"/>
      <c r="Y59" s="171"/>
      <c r="Z59" s="171"/>
      <c r="AA59" s="171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72</v>
      </c>
      <c r="F60" s="29">
        <f>SUM(F51:F59)</f>
        <v>7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200</v>
      </c>
      <c r="K60" s="62"/>
      <c r="L60" s="303" t="s">
        <v>96</v>
      </c>
      <c r="M60" s="304"/>
      <c r="N60" s="100">
        <v>125</v>
      </c>
      <c r="O60" s="24"/>
      <c r="P60" s="172"/>
      <c r="Q60" s="171"/>
      <c r="R60" s="171"/>
      <c r="S60" s="171"/>
      <c r="T60" s="171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41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171"/>
      <c r="X61" s="171"/>
      <c r="Y61" s="171"/>
      <c r="Z61" s="171"/>
      <c r="AA61" s="171"/>
      <c r="AB61" s="7"/>
    </row>
    <row r="62" spans="1:28" ht="12" customHeight="1">
      <c r="A62" s="44">
        <v>47</v>
      </c>
      <c r="B62" s="178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241</v>
      </c>
      <c r="K62" s="171"/>
      <c r="L62" s="279" t="s">
        <v>95</v>
      </c>
      <c r="M62" s="299"/>
      <c r="N62" s="5">
        <f>SUM(N60:N61)</f>
        <v>274</v>
      </c>
      <c r="O62" s="170"/>
      <c r="P62" s="170"/>
      <c r="Q62" s="171"/>
      <c r="R62" s="171"/>
      <c r="S62" s="171"/>
      <c r="T62" s="171"/>
      <c r="U62" s="7"/>
      <c r="V62" s="24"/>
      <c r="W62" s="171"/>
      <c r="X62" s="171"/>
      <c r="Y62" s="171"/>
      <c r="Z62" s="171"/>
      <c r="AA62" s="171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171"/>
      <c r="J63" s="171"/>
      <c r="K63" s="171"/>
      <c r="L63" s="171"/>
      <c r="M63" s="171"/>
      <c r="N63" s="7"/>
      <c r="O63" s="170"/>
      <c r="P63" s="170"/>
      <c r="Q63" s="171"/>
      <c r="R63" s="171"/>
      <c r="S63" s="171"/>
      <c r="T63" s="171"/>
      <c r="U63" s="7"/>
      <c r="V63" s="24"/>
      <c r="W63" s="171"/>
      <c r="X63" s="171"/>
      <c r="Y63" s="171"/>
      <c r="Z63" s="171"/>
      <c r="AA63" s="171"/>
      <c r="AB63" s="7"/>
    </row>
    <row r="64" spans="1:28" ht="12" customHeight="1">
      <c r="A64" s="44">
        <v>49</v>
      </c>
      <c r="B64" s="179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171"/>
      <c r="J64" s="300" t="s">
        <v>35</v>
      </c>
      <c r="K64" s="300"/>
      <c r="L64" s="300"/>
      <c r="M64" s="300"/>
      <c r="N64" s="301"/>
      <c r="O64" s="170"/>
      <c r="P64" s="172"/>
      <c r="Q64" s="171"/>
      <c r="R64" s="171"/>
      <c r="S64" s="171"/>
      <c r="T64" s="171"/>
      <c r="U64" s="7"/>
      <c r="V64" s="24"/>
      <c r="W64" s="171"/>
      <c r="X64" s="171"/>
      <c r="Y64" s="171"/>
      <c r="Z64" s="171"/>
      <c r="AA64" s="171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50</v>
      </c>
      <c r="F65" s="58">
        <f t="shared" si="16"/>
        <v>6</v>
      </c>
      <c r="G65" s="58">
        <f>C65-D65</f>
        <v>-1</v>
      </c>
      <c r="H65" s="38"/>
      <c r="I65" s="170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170"/>
      <c r="P65" s="172"/>
      <c r="Q65" s="171"/>
      <c r="R65" s="171"/>
      <c r="S65" s="171"/>
      <c r="T65" s="171"/>
      <c r="U65" s="7"/>
      <c r="V65" s="24"/>
      <c r="W65" s="171"/>
      <c r="X65" s="171"/>
      <c r="Y65" s="171"/>
      <c r="Z65" s="171"/>
      <c r="AA65" s="171"/>
      <c r="AB65" s="7"/>
    </row>
    <row r="66" spans="1:28" ht="12" customHeight="1">
      <c r="A66" s="55">
        <v>51</v>
      </c>
      <c r="B66" s="179" t="s">
        <v>12</v>
      </c>
      <c r="C66" s="93">
        <v>9</v>
      </c>
      <c r="D66" s="93">
        <v>9</v>
      </c>
      <c r="E66" s="93">
        <v>7</v>
      </c>
      <c r="F66" s="22">
        <f t="shared" si="16"/>
        <v>2</v>
      </c>
      <c r="G66" s="22">
        <f>C66-D66</f>
        <v>0</v>
      </c>
      <c r="H66" s="39"/>
      <c r="I66" s="172"/>
      <c r="J66" s="8">
        <f>C12+C29+C49+C60+C70+C80+J13+J18+J23+J28+J35+J40+C90+C100+C110</f>
        <v>536</v>
      </c>
      <c r="K66" s="8">
        <f>D12+D49+D60+D70+D80+K13+K18+K23+K28+K35+K40+D29+D90+D100+D110+D120</f>
        <v>270</v>
      </c>
      <c r="L66" s="8">
        <f>E12+E29+E49+E60+E70+E80+E90+L13+L18+L23+L28+L35+L40+E100+E110+E120</f>
        <v>241</v>
      </c>
      <c r="M66" s="8">
        <f>F12+F29+F49+F60+F70+F80+F90+M13+M18+M23+M28+M35+M40+F100+F110+F120</f>
        <v>29</v>
      </c>
      <c r="N66" s="104">
        <f>M66/K66</f>
        <v>0.10740740740740741</v>
      </c>
      <c r="O66" s="170"/>
      <c r="P66" s="172"/>
      <c r="Q66" s="171"/>
      <c r="R66" s="171"/>
      <c r="S66" s="171"/>
      <c r="T66" s="171"/>
      <c r="U66" s="7"/>
      <c r="V66" s="24"/>
      <c r="W66" s="171"/>
      <c r="X66" s="171"/>
      <c r="Y66" s="171"/>
      <c r="Z66" s="171"/>
      <c r="AA66" s="171"/>
      <c r="AB66" s="7"/>
    </row>
    <row r="67" spans="1:28" ht="12" customHeight="1">
      <c r="A67" s="44">
        <v>52</v>
      </c>
      <c r="B67" s="179" t="s">
        <v>13</v>
      </c>
      <c r="C67" s="93">
        <v>4</v>
      </c>
      <c r="D67" s="93">
        <v>4</v>
      </c>
      <c r="E67" s="93">
        <v>3</v>
      </c>
      <c r="F67" s="22">
        <f t="shared" si="16"/>
        <v>1</v>
      </c>
      <c r="G67" s="22">
        <f>C67-D67</f>
        <v>0</v>
      </c>
      <c r="H67" s="172"/>
      <c r="I67" s="172"/>
      <c r="J67" s="101" t="s">
        <v>117</v>
      </c>
      <c r="K67" s="101"/>
      <c r="L67" s="101"/>
      <c r="M67" s="101"/>
      <c r="N67" s="102"/>
      <c r="O67" s="170"/>
      <c r="P67" s="172"/>
      <c r="Q67" s="171"/>
      <c r="R67" s="171"/>
      <c r="S67" s="171"/>
      <c r="T67" s="171"/>
      <c r="U67" s="7"/>
      <c r="V67" s="24"/>
      <c r="W67" s="171"/>
      <c r="X67" s="171"/>
      <c r="Y67" s="171"/>
      <c r="Z67" s="171"/>
      <c r="AA67" s="171"/>
      <c r="AB67" s="7"/>
    </row>
    <row r="68" spans="1:28" ht="12" customHeight="1">
      <c r="A68" s="44"/>
      <c r="B68" s="179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170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179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107</v>
      </c>
      <c r="O69" s="170"/>
      <c r="P69" s="170"/>
      <c r="Q69" s="171"/>
      <c r="R69" s="171"/>
      <c r="S69" s="171"/>
      <c r="T69" s="171"/>
      <c r="U69" s="7"/>
      <c r="V69" s="170"/>
      <c r="W69" s="171"/>
      <c r="X69" s="171"/>
      <c r="Y69" s="171"/>
      <c r="Z69" s="171"/>
      <c r="AA69" s="171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81</v>
      </c>
      <c r="E70" s="29">
        <f>SUM(E62:E69)</f>
        <v>72</v>
      </c>
      <c r="F70" s="29">
        <f>SUM(F62:F69)</f>
        <v>9</v>
      </c>
      <c r="G70" s="63">
        <f>SUM(G62:G69)</f>
        <v>-3</v>
      </c>
      <c r="H70" s="24"/>
      <c r="I70" s="171"/>
      <c r="J70" s="171"/>
      <c r="K70" s="294" t="s">
        <v>38</v>
      </c>
      <c r="L70" s="294"/>
      <c r="M70" s="294"/>
      <c r="N70" s="106">
        <f>L66/N69</f>
        <v>2.2523364485981308</v>
      </c>
      <c r="O70" s="170"/>
      <c r="P70" s="170"/>
      <c r="Q70" s="171"/>
      <c r="R70" s="171"/>
      <c r="S70" s="171"/>
      <c r="T70" s="171"/>
      <c r="U70" s="7"/>
      <c r="V70" s="170"/>
      <c r="W70" s="171"/>
      <c r="X70" s="171"/>
      <c r="Y70" s="171"/>
      <c r="Z70" s="171"/>
      <c r="AA70" s="171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170"/>
      <c r="J71" s="171"/>
      <c r="K71" s="171"/>
      <c r="L71" s="171"/>
      <c r="M71" s="171"/>
      <c r="N71" s="7"/>
      <c r="O71" s="170"/>
      <c r="P71" s="170"/>
      <c r="Q71" s="171"/>
      <c r="R71" s="171"/>
      <c r="S71" s="171"/>
      <c r="T71" s="171"/>
      <c r="U71" s="7"/>
      <c r="V71" s="170"/>
      <c r="W71" s="171"/>
      <c r="X71" s="171"/>
      <c r="Y71" s="171"/>
      <c r="Z71" s="171"/>
      <c r="AA71" s="171"/>
      <c r="AB71" s="7"/>
    </row>
    <row r="72" spans="1:28" ht="12" customHeight="1">
      <c r="A72" s="12">
        <v>54</v>
      </c>
      <c r="B72" s="178" t="s">
        <v>2</v>
      </c>
      <c r="C72" s="178">
        <v>1</v>
      </c>
      <c r="D72" s="178">
        <v>0</v>
      </c>
      <c r="E72" s="178">
        <v>0</v>
      </c>
      <c r="F72" s="178">
        <f>D72-E72</f>
        <v>0</v>
      </c>
      <c r="G72" s="178">
        <f>C72-E72</f>
        <v>1</v>
      </c>
      <c r="H72" s="170"/>
      <c r="I72" s="171"/>
      <c r="J72" s="171"/>
      <c r="K72" s="171"/>
      <c r="L72" s="171"/>
      <c r="M72" s="171"/>
      <c r="N72" s="7"/>
      <c r="O72" s="170"/>
      <c r="P72" s="172"/>
      <c r="Q72" s="171"/>
      <c r="R72" s="171"/>
      <c r="S72" s="171"/>
      <c r="T72" s="171"/>
      <c r="U72" s="7"/>
      <c r="V72" s="170"/>
      <c r="W72" s="171"/>
      <c r="X72" s="171"/>
      <c r="Y72" s="171"/>
      <c r="Z72" s="171"/>
      <c r="AA72" s="171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171"/>
      <c r="J73" s="171"/>
      <c r="K73" s="295"/>
      <c r="L73" s="296"/>
      <c r="M73" s="93" t="s">
        <v>19</v>
      </c>
      <c r="N73" s="5" t="s">
        <v>20</v>
      </c>
      <c r="O73" s="170"/>
      <c r="P73" s="172"/>
      <c r="Q73" s="171"/>
      <c r="R73" s="171"/>
      <c r="S73" s="171"/>
      <c r="T73" s="171"/>
      <c r="U73" s="7"/>
      <c r="V73" s="170"/>
      <c r="W73" s="171"/>
      <c r="X73" s="171"/>
      <c r="Y73" s="171"/>
      <c r="Z73" s="171"/>
      <c r="AA73" s="171"/>
      <c r="AB73" s="7"/>
    </row>
    <row r="74" spans="1:28" ht="12" customHeight="1">
      <c r="A74" s="12">
        <v>56</v>
      </c>
      <c r="B74" s="179" t="s">
        <v>46</v>
      </c>
      <c r="C74" s="93">
        <v>1</v>
      </c>
      <c r="D74" s="93">
        <v>0</v>
      </c>
      <c r="E74" s="93">
        <v>0</v>
      </c>
      <c r="F74" s="178">
        <f>D74-E74</f>
        <v>0</v>
      </c>
      <c r="G74" s="178">
        <f>C74-E74</f>
        <v>1</v>
      </c>
      <c r="H74" s="24"/>
      <c r="I74" s="171"/>
      <c r="J74" s="171"/>
      <c r="K74" s="279" t="s">
        <v>40</v>
      </c>
      <c r="L74" s="280"/>
      <c r="M74" s="5">
        <f>E54+E65+E75+E85+E95+E105+E115</f>
        <v>101</v>
      </c>
      <c r="N74" s="5">
        <f>F54+F65+F75+F85+F95+F105+F115</f>
        <v>10</v>
      </c>
      <c r="O74" s="276"/>
      <c r="P74" s="276"/>
      <c r="Q74" s="276"/>
      <c r="R74" s="276"/>
      <c r="S74" s="276"/>
      <c r="T74" s="276"/>
      <c r="U74" s="276"/>
      <c r="V74" s="170"/>
      <c r="W74" s="171"/>
      <c r="X74" s="171"/>
      <c r="Y74" s="171"/>
      <c r="Z74" s="171"/>
      <c r="AA74" s="171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172"/>
      <c r="J75" s="172"/>
      <c r="K75" s="279" t="s">
        <v>51</v>
      </c>
      <c r="L75" s="280"/>
      <c r="M75" s="5">
        <f t="shared" ref="M75:N76" si="21">E55+E66+E76+E86+E96+E106+E116</f>
        <v>14</v>
      </c>
      <c r="N75" s="5">
        <f t="shared" si="21"/>
        <v>4</v>
      </c>
      <c r="O75" s="24"/>
      <c r="P75" s="170"/>
      <c r="Q75" s="171"/>
      <c r="R75" s="171"/>
      <c r="S75" s="171"/>
      <c r="T75" s="171"/>
      <c r="U75" s="7"/>
      <c r="V75" s="170"/>
      <c r="W75" s="171"/>
      <c r="X75" s="171"/>
      <c r="Y75" s="171"/>
      <c r="Z75" s="171"/>
      <c r="AA75" s="171"/>
      <c r="AB75" s="7"/>
    </row>
    <row r="76" spans="1:28" ht="12" customHeight="1">
      <c r="A76" s="12">
        <v>58</v>
      </c>
      <c r="B76" s="179" t="s">
        <v>12</v>
      </c>
      <c r="C76" s="93">
        <v>8</v>
      </c>
      <c r="D76" s="93">
        <v>0</v>
      </c>
      <c r="E76" s="93">
        <v>0</v>
      </c>
      <c r="F76" s="178">
        <f>D76-E76</f>
        <v>0</v>
      </c>
      <c r="G76" s="178">
        <f>C76-E76</f>
        <v>8</v>
      </c>
      <c r="H76" s="49"/>
      <c r="I76" s="172"/>
      <c r="J76" s="172"/>
      <c r="K76" s="279" t="s">
        <v>52</v>
      </c>
      <c r="L76" s="280"/>
      <c r="M76" s="5">
        <f t="shared" si="21"/>
        <v>6</v>
      </c>
      <c r="N76" s="5">
        <f t="shared" si="21"/>
        <v>2</v>
      </c>
      <c r="O76" s="24"/>
      <c r="P76" s="170"/>
      <c r="Q76" s="171"/>
      <c r="R76" s="171"/>
      <c r="S76" s="171"/>
      <c r="T76" s="171"/>
      <c r="U76" s="7"/>
      <c r="V76" s="170"/>
      <c r="W76" s="171"/>
      <c r="X76" s="171"/>
      <c r="Y76" s="171"/>
      <c r="Z76" s="171"/>
      <c r="AA76" s="171"/>
      <c r="AB76" s="7"/>
    </row>
    <row r="77" spans="1:28" ht="12" customHeight="1">
      <c r="A77" s="55">
        <v>59</v>
      </c>
      <c r="B77" s="179" t="s">
        <v>13</v>
      </c>
      <c r="C77" s="93">
        <v>4</v>
      </c>
      <c r="D77" s="93">
        <v>0</v>
      </c>
      <c r="E77" s="93">
        <v>0</v>
      </c>
      <c r="F77" s="178">
        <f>D77-E77</f>
        <v>0</v>
      </c>
      <c r="G77" s="178">
        <f>C77-D77</f>
        <v>4</v>
      </c>
      <c r="H77" s="3"/>
      <c r="I77" s="23"/>
      <c r="J77" s="3"/>
      <c r="K77" s="281" t="s">
        <v>90</v>
      </c>
      <c r="L77" s="282"/>
      <c r="M77" s="178">
        <f>E58+E69+E78+E89+E99+E109+E119</f>
        <v>12</v>
      </c>
      <c r="N77" s="178">
        <f>F69+F58+F78+F89+F99+F109+F119</f>
        <v>0</v>
      </c>
      <c r="O77" s="24"/>
      <c r="P77" s="170"/>
      <c r="Q77" s="171"/>
      <c r="R77" s="171"/>
      <c r="S77" s="171"/>
      <c r="T77" s="171"/>
      <c r="U77" s="7"/>
      <c r="V77" s="170"/>
      <c r="W77" s="171"/>
      <c r="X77" s="171"/>
      <c r="Y77" s="171"/>
      <c r="Z77" s="171"/>
      <c r="AA77" s="171"/>
      <c r="AB77" s="7"/>
    </row>
    <row r="78" spans="1:28" ht="12" customHeight="1">
      <c r="A78" s="12">
        <v>60</v>
      </c>
      <c r="B78" s="179" t="s">
        <v>49</v>
      </c>
      <c r="C78" s="93">
        <v>4</v>
      </c>
      <c r="D78" s="93">
        <v>0</v>
      </c>
      <c r="E78" s="93">
        <v>0</v>
      </c>
      <c r="F78" s="178">
        <f>D78-E78</f>
        <v>0</v>
      </c>
      <c r="G78" s="178">
        <f>C78-D78</f>
        <v>4</v>
      </c>
      <c r="H78" s="3"/>
      <c r="I78" s="23"/>
      <c r="J78" s="3"/>
      <c r="K78" s="98"/>
      <c r="L78" s="98"/>
      <c r="M78" s="170"/>
      <c r="N78" s="170"/>
      <c r="O78" s="24"/>
      <c r="P78" s="170"/>
      <c r="Q78" s="171"/>
      <c r="R78" s="171"/>
      <c r="S78" s="171"/>
      <c r="T78" s="171"/>
      <c r="U78" s="7"/>
      <c r="V78" s="170"/>
      <c r="W78" s="171"/>
      <c r="X78" s="171"/>
      <c r="Y78" s="171"/>
      <c r="Z78" s="171"/>
      <c r="AA78" s="171"/>
      <c r="AB78" s="7"/>
    </row>
    <row r="79" spans="1:28" ht="12" customHeight="1">
      <c r="A79" s="12">
        <v>61</v>
      </c>
      <c r="B79" s="179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170"/>
      <c r="I79" s="170"/>
      <c r="J79" s="171"/>
      <c r="K79" s="171"/>
      <c r="L79" s="171"/>
      <c r="M79" s="171"/>
      <c r="N79" s="7"/>
      <c r="O79" s="24"/>
      <c r="P79" s="172"/>
      <c r="Q79" s="171"/>
      <c r="R79" s="171"/>
      <c r="S79" s="171"/>
      <c r="T79" s="171"/>
      <c r="U79" s="7"/>
      <c r="V79" s="170"/>
      <c r="W79" s="171"/>
      <c r="X79" s="171"/>
      <c r="Y79" s="171"/>
      <c r="Z79" s="171"/>
      <c r="AA79" s="171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170"/>
      <c r="I80" s="170"/>
      <c r="J80" s="171"/>
      <c r="K80" s="285" t="s">
        <v>108</v>
      </c>
      <c r="L80" s="286"/>
      <c r="M80" s="287"/>
      <c r="N80" s="291">
        <f>L66/N69</f>
        <v>2.2523364485981308</v>
      </c>
      <c r="O80" s="170"/>
      <c r="P80" s="172"/>
      <c r="Q80" s="170"/>
      <c r="R80" s="170"/>
      <c r="S80" s="170"/>
      <c r="T80" s="170"/>
      <c r="U80" s="170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170"/>
      <c r="I81" s="170"/>
      <c r="J81" s="171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178" t="s">
        <v>2</v>
      </c>
      <c r="C82" s="178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170"/>
      <c r="I82" s="170"/>
      <c r="J82" s="171"/>
      <c r="K82" s="171"/>
      <c r="L82" s="171"/>
      <c r="M82" s="171"/>
      <c r="N82" s="7"/>
      <c r="O82" s="24"/>
      <c r="P82" s="170"/>
      <c r="Q82" s="171"/>
      <c r="R82" s="171"/>
      <c r="S82" s="171"/>
      <c r="T82" s="171"/>
      <c r="U82" s="7"/>
      <c r="V82" s="24"/>
      <c r="W82" s="171"/>
      <c r="X82" s="171"/>
      <c r="Y82" s="171"/>
      <c r="Z82" s="171"/>
      <c r="AA82" s="171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170"/>
      <c r="I83" s="170"/>
      <c r="J83" s="171"/>
      <c r="K83" s="170"/>
      <c r="L83" s="170"/>
      <c r="M83" s="170"/>
      <c r="N83" s="170"/>
      <c r="O83" s="24"/>
      <c r="P83" s="172"/>
      <c r="Q83" s="171"/>
      <c r="R83" s="171"/>
      <c r="S83" s="171"/>
      <c r="T83" s="171"/>
      <c r="U83" s="7"/>
      <c r="V83" s="24"/>
      <c r="W83" s="170"/>
      <c r="X83" s="171"/>
      <c r="Y83" s="171"/>
      <c r="Z83" s="171"/>
      <c r="AA83" s="171"/>
      <c r="AB83" s="7"/>
    </row>
    <row r="84" spans="1:28" ht="12" customHeight="1">
      <c r="A84" s="15">
        <v>64</v>
      </c>
      <c r="B84" s="179" t="s">
        <v>46</v>
      </c>
      <c r="C84" s="93">
        <v>1</v>
      </c>
      <c r="D84" s="178">
        <v>0</v>
      </c>
      <c r="E84" s="178">
        <v>0</v>
      </c>
      <c r="F84" s="58">
        <f t="shared" si="24"/>
        <v>0</v>
      </c>
      <c r="G84" s="5">
        <v>0</v>
      </c>
      <c r="H84" s="170"/>
      <c r="I84" s="170"/>
      <c r="J84" s="171"/>
      <c r="K84" s="170"/>
      <c r="L84" s="170"/>
      <c r="M84" s="170"/>
      <c r="N84" s="170"/>
      <c r="O84" s="170"/>
      <c r="P84" s="172"/>
      <c r="Q84" s="170"/>
      <c r="R84" s="170"/>
      <c r="S84" s="170"/>
      <c r="T84" s="170"/>
      <c r="U84" s="170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170"/>
      <c r="I85" s="170"/>
      <c r="J85" s="171"/>
      <c r="K85" s="170"/>
      <c r="L85" s="170"/>
      <c r="M85" s="170"/>
      <c r="N85" s="170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179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170"/>
      <c r="I86" s="170"/>
      <c r="J86" s="171"/>
      <c r="K86" s="171"/>
      <c r="L86" s="171"/>
      <c r="M86" s="171"/>
      <c r="N86" s="7"/>
      <c r="O86" s="177"/>
      <c r="P86" s="177"/>
      <c r="Q86" s="177"/>
      <c r="R86" s="177"/>
      <c r="S86" s="177"/>
      <c r="T86" s="177"/>
      <c r="U86" s="177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179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170"/>
      <c r="I87" s="170"/>
      <c r="J87" s="171"/>
      <c r="K87" s="171"/>
      <c r="L87" s="171"/>
      <c r="M87" s="171"/>
      <c r="N87" s="7"/>
      <c r="O87" s="177"/>
      <c r="P87" s="177"/>
      <c r="Q87" s="177"/>
      <c r="R87" s="177"/>
      <c r="S87" s="177"/>
      <c r="T87" s="177"/>
      <c r="U87" s="177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179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177"/>
      <c r="P88" s="177"/>
      <c r="Q88" s="177"/>
      <c r="R88" s="177"/>
      <c r="S88" s="177"/>
      <c r="T88" s="177"/>
      <c r="U88" s="177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179" t="s">
        <v>49</v>
      </c>
      <c r="C89" s="93">
        <v>4</v>
      </c>
      <c r="D89" s="178">
        <v>0</v>
      </c>
      <c r="E89" s="178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170"/>
      <c r="Q89" s="171"/>
      <c r="R89" s="171"/>
      <c r="S89" s="171"/>
      <c r="T89" s="171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172"/>
      <c r="Q90" s="171"/>
      <c r="R90" s="171"/>
      <c r="S90" s="171"/>
      <c r="T90" s="171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170"/>
      <c r="P91" s="172"/>
      <c r="Q91" s="170"/>
      <c r="R91" s="170"/>
      <c r="S91" s="170"/>
      <c r="T91" s="170"/>
      <c r="U91" s="170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178" t="s">
        <v>2</v>
      </c>
      <c r="C92" s="178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172"/>
      <c r="I92" s="172"/>
      <c r="J92" s="172"/>
      <c r="K92" s="172"/>
      <c r="L92" s="172"/>
      <c r="M92" s="172"/>
      <c r="N92" s="49"/>
      <c r="O92" s="170"/>
      <c r="P92" s="172"/>
      <c r="Q92" s="170"/>
      <c r="R92" s="170"/>
      <c r="S92" s="170"/>
      <c r="T92" s="170"/>
      <c r="U92" s="170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172"/>
      <c r="I93" s="172"/>
      <c r="J93" s="172"/>
      <c r="K93" s="172"/>
      <c r="L93" s="172"/>
      <c r="M93" s="172"/>
      <c r="N93" s="49"/>
      <c r="O93" s="170"/>
      <c r="P93" s="172"/>
      <c r="Q93" s="170"/>
      <c r="R93" s="170"/>
      <c r="S93" s="170"/>
      <c r="T93" s="170"/>
      <c r="U93" s="170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179" t="s">
        <v>46</v>
      </c>
      <c r="C94" s="93">
        <v>1</v>
      </c>
      <c r="D94" s="178">
        <v>0</v>
      </c>
      <c r="E94" s="178">
        <v>0</v>
      </c>
      <c r="F94" s="58">
        <f>D94-E94</f>
        <v>0</v>
      </c>
      <c r="G94" s="5">
        <v>0</v>
      </c>
      <c r="H94" s="172"/>
      <c r="I94" s="172"/>
      <c r="J94" s="172"/>
      <c r="K94" s="172"/>
      <c r="L94" s="172"/>
      <c r="M94" s="172"/>
      <c r="N94" s="49"/>
      <c r="O94" s="170"/>
      <c r="P94" s="172"/>
      <c r="Q94" s="170"/>
      <c r="R94" s="170"/>
      <c r="S94" s="170"/>
      <c r="T94" s="170"/>
      <c r="U94" s="170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172"/>
      <c r="I95" s="172"/>
      <c r="J95" s="172"/>
      <c r="K95" s="172"/>
      <c r="L95" s="172"/>
      <c r="M95" s="172"/>
      <c r="N95" s="49"/>
      <c r="O95" s="170"/>
      <c r="P95" s="172"/>
      <c r="Q95" s="170"/>
      <c r="R95" s="170"/>
      <c r="S95" s="170"/>
      <c r="T95" s="170"/>
      <c r="U95" s="170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179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172"/>
      <c r="I96" s="172"/>
      <c r="J96" s="172"/>
      <c r="K96" s="172"/>
      <c r="L96" s="172"/>
      <c r="M96" s="172"/>
      <c r="N96" s="49"/>
      <c r="O96" s="170"/>
      <c r="P96" s="172"/>
      <c r="Q96" s="170"/>
      <c r="R96" s="170"/>
      <c r="S96" s="170"/>
      <c r="T96" s="170"/>
      <c r="U96" s="170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179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172"/>
      <c r="I97" s="172"/>
      <c r="J97" s="172"/>
      <c r="K97" s="172"/>
      <c r="L97" s="172"/>
      <c r="M97" s="172"/>
      <c r="N97" s="49"/>
      <c r="O97" s="170"/>
      <c r="P97" s="172"/>
      <c r="Q97" s="170"/>
      <c r="R97" s="170"/>
      <c r="S97" s="170"/>
      <c r="T97" s="170"/>
      <c r="U97" s="170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179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172"/>
      <c r="I98" s="172"/>
      <c r="J98" s="172"/>
      <c r="K98" s="172"/>
      <c r="L98" s="172"/>
      <c r="M98" s="172"/>
      <c r="N98" s="49"/>
      <c r="O98" s="170"/>
      <c r="P98" s="172"/>
      <c r="Q98" s="170"/>
      <c r="R98" s="170"/>
      <c r="S98" s="170"/>
      <c r="T98" s="170"/>
      <c r="U98" s="170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179" t="s">
        <v>49</v>
      </c>
      <c r="C99" s="93">
        <v>4</v>
      </c>
      <c r="D99" s="178">
        <v>0</v>
      </c>
      <c r="E99" s="178">
        <v>0</v>
      </c>
      <c r="F99" s="93">
        <f>D99-E99</f>
        <v>0</v>
      </c>
      <c r="G99" s="5">
        <f>C99-D99</f>
        <v>4</v>
      </c>
      <c r="H99" s="172"/>
      <c r="I99" s="172"/>
      <c r="J99" s="172"/>
      <c r="K99" s="172"/>
      <c r="L99" s="172"/>
      <c r="M99" s="172"/>
      <c r="N99" s="49"/>
      <c r="O99" s="170"/>
      <c r="P99" s="172"/>
      <c r="Q99" s="170"/>
      <c r="R99" s="170"/>
      <c r="S99" s="170"/>
      <c r="T99" s="170"/>
      <c r="U99" s="170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172"/>
      <c r="Q100" s="171"/>
      <c r="R100" s="171"/>
      <c r="S100" s="171"/>
      <c r="T100" s="171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170"/>
      <c r="P101" s="172"/>
      <c r="Q101" s="170"/>
      <c r="R101" s="170"/>
      <c r="S101" s="170"/>
      <c r="T101" s="170"/>
      <c r="U101" s="170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178" t="s">
        <v>2</v>
      </c>
      <c r="C102" s="178"/>
      <c r="D102" s="93"/>
      <c r="E102" s="93"/>
      <c r="F102" s="58"/>
      <c r="G102" s="5"/>
      <c r="H102" s="172"/>
      <c r="I102" s="172"/>
      <c r="J102" s="172"/>
      <c r="K102" s="172"/>
      <c r="L102" s="172"/>
      <c r="M102" s="172"/>
      <c r="N102" s="49"/>
      <c r="O102" s="170"/>
      <c r="P102" s="172"/>
      <c r="Q102" s="170"/>
      <c r="R102" s="170"/>
      <c r="S102" s="170"/>
      <c r="T102" s="170"/>
      <c r="U102" s="170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172"/>
      <c r="I103" s="172"/>
      <c r="J103" s="172"/>
      <c r="K103" s="172"/>
      <c r="L103" s="172"/>
      <c r="M103" s="172"/>
      <c r="N103" s="49"/>
      <c r="O103" s="170"/>
      <c r="P103" s="172"/>
      <c r="Q103" s="170"/>
      <c r="R103" s="170"/>
      <c r="S103" s="170"/>
      <c r="T103" s="170"/>
      <c r="U103" s="170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179" t="s">
        <v>46</v>
      </c>
      <c r="C104" s="93"/>
      <c r="D104" s="178"/>
      <c r="E104" s="178"/>
      <c r="F104" s="58"/>
      <c r="G104" s="5"/>
      <c r="H104" s="172"/>
      <c r="I104" s="172"/>
      <c r="J104" s="172"/>
      <c r="K104" s="172"/>
      <c r="L104" s="172"/>
      <c r="M104" s="172"/>
      <c r="N104" s="49"/>
      <c r="O104" s="170"/>
      <c r="P104" s="172"/>
      <c r="Q104" s="170"/>
      <c r="R104" s="170"/>
      <c r="S104" s="170"/>
      <c r="T104" s="170"/>
      <c r="U104" s="170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172"/>
      <c r="I105" s="172"/>
      <c r="J105" s="172"/>
      <c r="K105" s="172"/>
      <c r="L105" s="172"/>
      <c r="M105" s="172"/>
      <c r="N105" s="49"/>
      <c r="O105" s="170"/>
      <c r="P105" s="172"/>
      <c r="Q105" s="170"/>
      <c r="R105" s="170"/>
      <c r="S105" s="170"/>
      <c r="T105" s="170"/>
      <c r="U105" s="170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179" t="s">
        <v>12</v>
      </c>
      <c r="C106" s="93"/>
      <c r="D106" s="19"/>
      <c r="E106" s="19"/>
      <c r="F106" s="93"/>
      <c r="G106" s="5"/>
      <c r="H106" s="172"/>
      <c r="I106" s="172"/>
      <c r="J106" s="172"/>
      <c r="K106" s="172"/>
      <c r="L106" s="172"/>
      <c r="M106" s="172"/>
      <c r="N106" s="49"/>
      <c r="O106" s="170"/>
      <c r="P106" s="172"/>
      <c r="Q106" s="170"/>
      <c r="R106" s="170"/>
      <c r="S106" s="170"/>
      <c r="T106" s="170"/>
      <c r="U106" s="170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179" t="s">
        <v>13</v>
      </c>
      <c r="C107" s="93"/>
      <c r="D107" s="19"/>
      <c r="E107" s="19"/>
      <c r="F107" s="93"/>
      <c r="G107" s="5"/>
      <c r="H107" s="172"/>
      <c r="I107" s="172"/>
      <c r="J107" s="172"/>
      <c r="K107" s="172"/>
      <c r="L107" s="172"/>
      <c r="M107" s="172"/>
      <c r="N107" s="49"/>
      <c r="O107" s="170"/>
      <c r="P107" s="172"/>
      <c r="Q107" s="170"/>
      <c r="R107" s="170"/>
      <c r="S107" s="170"/>
      <c r="T107" s="170"/>
      <c r="U107" s="170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179" t="s">
        <v>72</v>
      </c>
      <c r="C108" s="93"/>
      <c r="D108" s="93"/>
      <c r="E108" s="93"/>
      <c r="F108" s="93"/>
      <c r="G108" s="90"/>
      <c r="H108" s="172"/>
      <c r="I108" s="172"/>
      <c r="J108" s="172"/>
      <c r="K108" s="172"/>
      <c r="L108" s="172"/>
      <c r="M108" s="172"/>
      <c r="N108" s="49"/>
      <c r="O108" s="170"/>
      <c r="P108" s="172"/>
      <c r="Q108" s="170"/>
      <c r="R108" s="170"/>
      <c r="S108" s="170"/>
      <c r="T108" s="170"/>
      <c r="U108" s="170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179" t="s">
        <v>49</v>
      </c>
      <c r="C109" s="93"/>
      <c r="D109" s="178"/>
      <c r="E109" s="178"/>
      <c r="F109" s="93"/>
      <c r="G109" s="5"/>
      <c r="H109" s="172"/>
      <c r="I109" s="172"/>
      <c r="J109" s="172"/>
      <c r="K109" s="172"/>
      <c r="L109" s="172"/>
      <c r="M109" s="172"/>
      <c r="N109" s="49"/>
      <c r="O109" s="170"/>
      <c r="P109" s="172"/>
      <c r="Q109" s="170"/>
      <c r="R109" s="170"/>
      <c r="S109" s="170"/>
      <c r="T109" s="170"/>
      <c r="U109" s="170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172"/>
      <c r="Q110" s="171"/>
      <c r="R110" s="171"/>
      <c r="S110" s="171"/>
      <c r="T110" s="171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170"/>
      <c r="P111" s="172"/>
      <c r="Q111" s="170"/>
      <c r="R111" s="170"/>
      <c r="S111" s="170"/>
      <c r="T111" s="170"/>
      <c r="U111" s="170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178" t="s">
        <v>2</v>
      </c>
      <c r="C112" s="178"/>
      <c r="D112" s="93"/>
      <c r="E112" s="93"/>
      <c r="F112" s="58"/>
      <c r="G112" s="5"/>
      <c r="H112" s="172"/>
      <c r="I112" s="172"/>
      <c r="J112" s="172"/>
      <c r="K112" s="172"/>
      <c r="L112" s="172"/>
      <c r="M112" s="172"/>
      <c r="N112" s="49"/>
      <c r="O112" s="170"/>
      <c r="P112" s="172"/>
      <c r="Q112" s="170"/>
      <c r="R112" s="170"/>
      <c r="S112" s="170"/>
      <c r="T112" s="170"/>
      <c r="U112" s="170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172"/>
      <c r="I113" s="172"/>
      <c r="J113" s="172"/>
      <c r="K113" s="172"/>
      <c r="L113" s="172"/>
      <c r="M113" s="172"/>
      <c r="N113" s="49"/>
      <c r="O113" s="170"/>
      <c r="P113" s="172"/>
      <c r="Q113" s="170"/>
      <c r="R113" s="170"/>
      <c r="S113" s="170"/>
      <c r="T113" s="170"/>
      <c r="U113" s="170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179" t="s">
        <v>46</v>
      </c>
      <c r="C114" s="93"/>
      <c r="D114" s="178"/>
      <c r="E114" s="178"/>
      <c r="F114" s="58"/>
      <c r="G114" s="5"/>
      <c r="H114" s="172"/>
      <c r="I114" s="172"/>
      <c r="J114" s="172"/>
      <c r="K114" s="172"/>
      <c r="L114" s="172"/>
      <c r="M114" s="172"/>
      <c r="N114" s="49"/>
      <c r="O114" s="170"/>
      <c r="P114" s="172"/>
      <c r="Q114" s="170"/>
      <c r="R114" s="170"/>
      <c r="S114" s="170"/>
      <c r="T114" s="170"/>
      <c r="U114" s="170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172"/>
      <c r="I115" s="172"/>
      <c r="J115" s="172"/>
      <c r="K115" s="172"/>
      <c r="L115" s="172"/>
      <c r="M115" s="172"/>
      <c r="N115" s="49"/>
      <c r="O115" s="170"/>
      <c r="P115" s="172"/>
      <c r="Q115" s="170"/>
      <c r="R115" s="170"/>
      <c r="S115" s="170"/>
      <c r="T115" s="170"/>
      <c r="U115" s="170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179" t="s">
        <v>12</v>
      </c>
      <c r="C116" s="93"/>
      <c r="D116" s="19"/>
      <c r="E116" s="19"/>
      <c r="F116" s="93"/>
      <c r="G116" s="5"/>
      <c r="H116" s="172"/>
      <c r="I116" s="172"/>
      <c r="J116" s="172"/>
      <c r="K116" s="172"/>
      <c r="L116" s="172"/>
      <c r="M116" s="172"/>
      <c r="N116" s="49"/>
      <c r="O116" s="170"/>
      <c r="P116" s="172"/>
      <c r="Q116" s="170"/>
      <c r="R116" s="170"/>
      <c r="S116" s="170"/>
      <c r="T116" s="170"/>
      <c r="U116" s="170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179" t="s">
        <v>13</v>
      </c>
      <c r="C117" s="93"/>
      <c r="D117" s="19"/>
      <c r="E117" s="19"/>
      <c r="F117" s="93"/>
      <c r="G117" s="5"/>
      <c r="H117" s="172"/>
      <c r="I117" s="172"/>
      <c r="J117" s="172"/>
      <c r="K117" s="172"/>
      <c r="L117" s="172"/>
      <c r="M117" s="172"/>
      <c r="N117" s="49"/>
      <c r="O117" s="170"/>
      <c r="P117" s="172"/>
      <c r="Q117" s="170"/>
      <c r="R117" s="170"/>
      <c r="S117" s="170"/>
      <c r="T117" s="170"/>
      <c r="U117" s="170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179" t="s">
        <v>72</v>
      </c>
      <c r="C118" s="93"/>
      <c r="D118" s="93"/>
      <c r="E118" s="93"/>
      <c r="F118" s="93"/>
      <c r="G118" s="90"/>
      <c r="H118" s="172"/>
      <c r="I118" s="172"/>
      <c r="J118" s="172"/>
      <c r="K118" s="172"/>
      <c r="L118" s="172"/>
      <c r="M118" s="172"/>
      <c r="N118" s="49"/>
      <c r="O118" s="170"/>
      <c r="P118" s="172"/>
      <c r="Q118" s="170"/>
      <c r="R118" s="170"/>
      <c r="S118" s="170"/>
      <c r="T118" s="170"/>
      <c r="U118" s="170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179" t="s">
        <v>49</v>
      </c>
      <c r="C119" s="93"/>
      <c r="D119" s="178"/>
      <c r="E119" s="178"/>
      <c r="F119" s="93"/>
      <c r="G119" s="5"/>
      <c r="H119" s="172"/>
      <c r="I119" s="172"/>
      <c r="J119" s="172"/>
      <c r="K119" s="172"/>
      <c r="L119" s="172"/>
      <c r="M119" s="172"/>
      <c r="N119" s="49"/>
      <c r="O119" s="170"/>
      <c r="P119" s="172"/>
      <c r="Q119" s="170"/>
      <c r="R119" s="170"/>
      <c r="S119" s="170"/>
      <c r="T119" s="170"/>
      <c r="U119" s="170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172"/>
      <c r="J120" s="172"/>
      <c r="K120" s="171"/>
      <c r="L120" s="171"/>
      <c r="M120" s="171"/>
      <c r="N120" s="7"/>
      <c r="O120" s="50"/>
      <c r="P120" s="173"/>
      <c r="Q120" s="173"/>
      <c r="R120" s="173"/>
      <c r="S120" s="173"/>
      <c r="T120" s="173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175"/>
      <c r="K121" s="175"/>
      <c r="L121" s="175"/>
      <c r="M121" s="175"/>
      <c r="N121" s="175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170"/>
      <c r="Q122" s="172"/>
      <c r="R122" s="172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170"/>
      <c r="J123" s="171"/>
      <c r="K123" s="171"/>
      <c r="L123" s="171"/>
      <c r="M123" s="171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170"/>
      <c r="B124" s="170"/>
      <c r="C124" s="171"/>
      <c r="D124" s="171"/>
      <c r="E124" s="171"/>
      <c r="F124" s="171"/>
      <c r="G124" s="7"/>
      <c r="H124" s="261"/>
      <c r="I124" s="261"/>
      <c r="J124" s="174"/>
      <c r="K124" s="174"/>
      <c r="L124" s="174"/>
      <c r="M124" s="174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170"/>
      <c r="B125" s="170"/>
      <c r="C125" s="171"/>
      <c r="D125" s="171"/>
      <c r="E125" s="171"/>
      <c r="F125" s="171"/>
      <c r="G125" s="7"/>
      <c r="H125" s="76"/>
      <c r="I125" s="76"/>
      <c r="J125" s="76"/>
      <c r="K125" s="76"/>
      <c r="L125" s="76"/>
      <c r="M125" s="76"/>
      <c r="N125" s="76"/>
      <c r="O125" s="18"/>
      <c r="P125" s="170"/>
      <c r="Q125" s="170"/>
      <c r="R125" s="172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170"/>
      <c r="B126" s="170"/>
      <c r="C126" s="171"/>
      <c r="D126" s="171"/>
      <c r="E126" s="171"/>
      <c r="F126" s="171"/>
      <c r="G126" s="7"/>
      <c r="H126" s="49"/>
      <c r="I126" s="172"/>
      <c r="J126" s="172"/>
      <c r="K126" s="171"/>
      <c r="L126" s="171"/>
      <c r="M126" s="171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170"/>
      <c r="B127" s="170"/>
      <c r="C127" s="172"/>
      <c r="D127" s="171"/>
      <c r="E127" s="171"/>
      <c r="F127" s="171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69" customFormat="1" ht="10.7" customHeight="1">
      <c r="A128" s="170"/>
      <c r="B128" s="171"/>
      <c r="C128" s="171"/>
      <c r="D128" s="171"/>
      <c r="E128" s="171"/>
      <c r="F128" s="171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172"/>
      <c r="J129" s="171"/>
      <c r="K129" s="171"/>
      <c r="L129" s="171"/>
      <c r="M129" s="171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172"/>
      <c r="I130" s="172"/>
      <c r="J130" s="171"/>
      <c r="K130" s="171"/>
      <c r="L130" s="171"/>
      <c r="M130" s="171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170"/>
      <c r="B131" s="170"/>
      <c r="C131" s="171"/>
      <c r="D131" s="171"/>
      <c r="E131" s="171"/>
      <c r="F131" s="171"/>
      <c r="G131" s="7"/>
      <c r="H131" s="49"/>
      <c r="I131" s="170"/>
      <c r="J131" s="171"/>
      <c r="K131" s="171"/>
      <c r="L131" s="171"/>
      <c r="M131" s="171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172"/>
      <c r="C132" s="171"/>
      <c r="D132" s="171"/>
      <c r="E132" s="171"/>
      <c r="F132" s="171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170"/>
      <c r="B133" s="170"/>
      <c r="C133" s="171"/>
      <c r="D133" s="171"/>
      <c r="E133" s="171"/>
      <c r="F133" s="171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170"/>
      <c r="C134" s="171"/>
      <c r="D134" s="171"/>
      <c r="E134" s="171"/>
      <c r="F134" s="171"/>
      <c r="G134" s="7"/>
      <c r="H134" s="49"/>
      <c r="I134" s="170"/>
      <c r="J134" s="171"/>
      <c r="K134" s="171"/>
      <c r="L134" s="171"/>
      <c r="M134" s="171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170"/>
      <c r="B135" s="170"/>
      <c r="C135" s="171"/>
      <c r="D135" s="171"/>
      <c r="E135" s="171"/>
      <c r="F135" s="171"/>
      <c r="G135" s="7"/>
      <c r="H135" s="172"/>
      <c r="I135" s="170"/>
      <c r="J135" s="171"/>
      <c r="K135" s="171"/>
      <c r="L135" s="171"/>
      <c r="M135" s="171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170"/>
      <c r="B136" s="170"/>
      <c r="C136" s="171"/>
      <c r="D136" s="171"/>
      <c r="E136" s="171"/>
      <c r="F136" s="171"/>
      <c r="G136" s="7"/>
    </row>
  </sheetData>
  <mergeCells count="111"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zoomScale="115" zoomScaleNormal="100" zoomScaleSheetLayoutView="115" workbookViewId="0">
      <selection activeCell="L27" sqref="L27"/>
    </sheetView>
  </sheetViews>
  <sheetFormatPr defaultRowHeight="15.75"/>
  <cols>
    <col min="1" max="1" width="3.7109375" style="193" customWidth="1"/>
    <col min="2" max="2" width="24.28515625" style="192" bestFit="1" customWidth="1"/>
    <col min="3" max="3" width="8.5703125" style="193" bestFit="1" customWidth="1"/>
    <col min="4" max="4" width="7.5703125" style="193" bestFit="1" customWidth="1"/>
    <col min="5" max="5" width="7.7109375" style="3" customWidth="1"/>
    <col min="6" max="6" width="6.42578125" style="193" bestFit="1" customWidth="1"/>
    <col min="7" max="7" width="5.42578125" style="193" customWidth="1"/>
    <col min="8" max="8" width="3.7109375" style="193" customWidth="1"/>
    <col min="9" max="9" width="26" style="192" bestFit="1" customWidth="1"/>
    <col min="10" max="10" width="8.5703125" style="193" bestFit="1" customWidth="1"/>
    <col min="11" max="11" width="8.7109375" style="193" bestFit="1" customWidth="1"/>
    <col min="12" max="12" width="9" style="193" customWidth="1"/>
    <col min="13" max="13" width="8.85546875" style="193" customWidth="1"/>
    <col min="14" max="14" width="7.140625" style="3" bestFit="1" customWidth="1"/>
    <col min="15" max="15" width="15.140625" style="193" bestFit="1" customWidth="1"/>
    <col min="16" max="16384" width="9.140625" style="193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125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182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189"/>
      <c r="P5" s="189"/>
      <c r="Q5" s="191"/>
      <c r="R5" s="191"/>
      <c r="S5" s="191"/>
      <c r="T5" s="191"/>
      <c r="U5" s="7"/>
      <c r="V5" s="190"/>
      <c r="W5" s="189"/>
      <c r="X5" s="190"/>
      <c r="Y5" s="191"/>
      <c r="Z5" s="191"/>
      <c r="AA5" s="191"/>
      <c r="AB5" s="7"/>
    </row>
    <row r="6" spans="1:28" ht="12" customHeight="1">
      <c r="A6" s="182">
        <v>2</v>
      </c>
      <c r="B6" s="182" t="s">
        <v>67</v>
      </c>
      <c r="C6" s="93">
        <v>1</v>
      </c>
      <c r="D6" s="185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185">
        <v>77</v>
      </c>
      <c r="I6" s="182" t="s">
        <v>59</v>
      </c>
      <c r="J6" s="185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189"/>
      <c r="P6" s="189"/>
      <c r="Q6" s="191"/>
      <c r="R6" s="191"/>
      <c r="S6" s="191"/>
      <c r="T6" s="191"/>
      <c r="U6" s="7"/>
      <c r="V6" s="190"/>
      <c r="W6" s="189"/>
      <c r="X6" s="190"/>
      <c r="Y6" s="191"/>
      <c r="Z6" s="191"/>
      <c r="AA6" s="191"/>
      <c r="AB6" s="7"/>
    </row>
    <row r="7" spans="1:28" ht="12" customHeight="1">
      <c r="A7" s="182">
        <v>3</v>
      </c>
      <c r="B7" s="182" t="s">
        <v>45</v>
      </c>
      <c r="C7" s="93">
        <v>1</v>
      </c>
      <c r="D7" s="185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182" t="s">
        <v>56</v>
      </c>
      <c r="J7" s="185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189"/>
      <c r="P7" s="189"/>
      <c r="Q7" s="191"/>
      <c r="R7" s="191"/>
      <c r="S7" s="191"/>
      <c r="T7" s="191"/>
      <c r="U7" s="7"/>
      <c r="V7" s="190"/>
      <c r="W7" s="189"/>
      <c r="X7" s="190"/>
      <c r="Y7" s="191"/>
      <c r="Z7" s="191"/>
      <c r="AA7" s="191"/>
      <c r="AB7" s="7"/>
    </row>
    <row r="8" spans="1:28" ht="12" customHeight="1">
      <c r="A8" s="182">
        <v>4</v>
      </c>
      <c r="B8" s="182" t="s">
        <v>101</v>
      </c>
      <c r="C8" s="185">
        <v>3</v>
      </c>
      <c r="D8" s="185">
        <v>2</v>
      </c>
      <c r="E8" s="93">
        <v>1</v>
      </c>
      <c r="F8" s="93">
        <f t="shared" si="0"/>
        <v>1</v>
      </c>
      <c r="G8" s="5">
        <f t="shared" si="1"/>
        <v>1</v>
      </c>
      <c r="H8" s="185">
        <v>79</v>
      </c>
      <c r="I8" s="182" t="s">
        <v>60</v>
      </c>
      <c r="J8" s="185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189"/>
      <c r="P8" s="189"/>
      <c r="Q8" s="190"/>
      <c r="R8" s="191"/>
      <c r="S8" s="191"/>
      <c r="T8" s="191"/>
      <c r="U8" s="7"/>
      <c r="V8" s="190"/>
      <c r="W8" s="189"/>
      <c r="X8" s="190"/>
      <c r="Y8" s="191"/>
      <c r="Z8" s="191"/>
      <c r="AA8" s="191"/>
      <c r="AB8" s="7"/>
    </row>
    <row r="9" spans="1:28" ht="12" customHeight="1">
      <c r="A9" s="182">
        <v>5</v>
      </c>
      <c r="B9" s="93" t="s">
        <v>4</v>
      </c>
      <c r="C9" s="93">
        <v>1</v>
      </c>
      <c r="D9" s="185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185" t="s">
        <v>114</v>
      </c>
      <c r="J9" s="185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189"/>
      <c r="P9" s="190"/>
      <c r="Q9" s="191"/>
      <c r="R9" s="191"/>
      <c r="S9" s="191"/>
      <c r="T9" s="191"/>
      <c r="U9" s="7"/>
      <c r="V9" s="190"/>
      <c r="W9" s="190"/>
      <c r="X9" s="190"/>
      <c r="Y9" s="191"/>
      <c r="Z9" s="191"/>
      <c r="AA9" s="191"/>
      <c r="AB9" s="7"/>
    </row>
    <row r="10" spans="1:28" ht="12" customHeight="1">
      <c r="A10" s="182">
        <v>6</v>
      </c>
      <c r="B10" s="75" t="s">
        <v>113</v>
      </c>
      <c r="C10" s="93">
        <v>2</v>
      </c>
      <c r="D10" s="185">
        <v>2</v>
      </c>
      <c r="E10" s="93">
        <v>2</v>
      </c>
      <c r="F10" s="93">
        <f t="shared" si="0"/>
        <v>0</v>
      </c>
      <c r="G10" s="5">
        <f t="shared" si="1"/>
        <v>0</v>
      </c>
      <c r="H10" s="185">
        <v>81</v>
      </c>
      <c r="I10" s="185" t="s">
        <v>78</v>
      </c>
      <c r="J10" s="185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189"/>
      <c r="P10" s="190"/>
      <c r="Q10" s="191"/>
      <c r="R10" s="191"/>
      <c r="S10" s="191"/>
      <c r="T10" s="191"/>
      <c r="U10" s="7"/>
      <c r="V10" s="190"/>
      <c r="W10" s="190"/>
      <c r="X10" s="190"/>
      <c r="Y10" s="191"/>
      <c r="Z10" s="191"/>
      <c r="AA10" s="191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185">
        <v>1</v>
      </c>
      <c r="E11" s="93">
        <v>0</v>
      </c>
      <c r="F11" s="93">
        <f>D11-E11</f>
        <v>1</v>
      </c>
      <c r="G11" s="5">
        <f t="shared" si="1"/>
        <v>0</v>
      </c>
      <c r="H11" s="10">
        <v>82</v>
      </c>
      <c r="I11" s="182" t="s">
        <v>77</v>
      </c>
      <c r="J11" s="185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189"/>
      <c r="P11" s="190"/>
      <c r="Q11" s="191"/>
      <c r="R11" s="191"/>
      <c r="S11" s="191"/>
      <c r="T11" s="191"/>
      <c r="U11" s="7"/>
      <c r="V11" s="190"/>
      <c r="W11" s="190"/>
      <c r="X11" s="190"/>
      <c r="Y11" s="191"/>
      <c r="Z11" s="191"/>
      <c r="AA11" s="191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5</v>
      </c>
      <c r="F12" s="29">
        <f>SUM(F5:F11)</f>
        <v>2</v>
      </c>
      <c r="G12" s="97">
        <f t="shared" si="1"/>
        <v>3</v>
      </c>
      <c r="H12" s="185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189"/>
      <c r="P12" s="190"/>
      <c r="Q12" s="191"/>
      <c r="R12" s="191"/>
      <c r="S12" s="191"/>
      <c r="T12" s="191"/>
      <c r="U12" s="7"/>
      <c r="V12" s="190"/>
      <c r="W12" s="190"/>
      <c r="X12" s="190"/>
      <c r="Y12" s="191"/>
      <c r="Z12" s="191"/>
      <c r="AA12" s="191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189"/>
      <c r="P13" s="190"/>
      <c r="Q13" s="191"/>
      <c r="R13" s="191"/>
      <c r="S13" s="191"/>
      <c r="T13" s="191"/>
      <c r="U13" s="7"/>
      <c r="V13" s="190"/>
      <c r="W13" s="190"/>
      <c r="X13" s="190"/>
      <c r="Y13" s="191"/>
      <c r="Z13" s="191"/>
      <c r="AA13" s="191"/>
      <c r="AB13" s="7"/>
    </row>
    <row r="14" spans="1:28" ht="12" customHeight="1">
      <c r="A14" s="12">
        <v>8</v>
      </c>
      <c r="B14" s="182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181"/>
      <c r="K14" s="181"/>
      <c r="L14" s="181"/>
      <c r="M14" s="181"/>
      <c r="N14" s="95"/>
      <c r="O14" s="189"/>
      <c r="P14" s="190"/>
      <c r="Q14" s="191"/>
      <c r="R14" s="191"/>
      <c r="S14" s="191"/>
      <c r="T14" s="191"/>
      <c r="U14" s="7"/>
      <c r="V14" s="190"/>
      <c r="W14" s="190"/>
      <c r="X14" s="190"/>
      <c r="Y14" s="191"/>
      <c r="Z14" s="191"/>
      <c r="AA14" s="191"/>
      <c r="AB14" s="7"/>
    </row>
    <row r="15" spans="1:28" ht="12" customHeight="1">
      <c r="A15" s="44">
        <v>9</v>
      </c>
      <c r="B15" s="185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185">
        <v>84</v>
      </c>
      <c r="I15" s="185" t="s">
        <v>75</v>
      </c>
      <c r="J15" s="185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189"/>
      <c r="P15" s="190"/>
      <c r="Q15" s="191"/>
      <c r="R15" s="191"/>
      <c r="S15" s="191"/>
      <c r="T15" s="191"/>
      <c r="U15" s="7"/>
      <c r="V15" s="190"/>
      <c r="W15" s="190"/>
      <c r="X15" s="190"/>
      <c r="Y15" s="191"/>
      <c r="Z15" s="191"/>
      <c r="AA15" s="191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183"/>
      <c r="I16" s="185" t="s">
        <v>111</v>
      </c>
      <c r="J16" s="185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189"/>
      <c r="P16" s="190"/>
      <c r="Q16" s="191"/>
      <c r="R16" s="191"/>
      <c r="S16" s="191"/>
      <c r="T16" s="191"/>
      <c r="U16" s="7"/>
      <c r="V16" s="190"/>
      <c r="W16" s="190"/>
      <c r="X16" s="190"/>
      <c r="Y16" s="191"/>
      <c r="Z16" s="191"/>
      <c r="AA16" s="191"/>
      <c r="AB16" s="7"/>
    </row>
    <row r="17" spans="1:28" ht="12" customHeight="1">
      <c r="A17" s="293"/>
      <c r="B17" s="182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185" t="s">
        <v>76</v>
      </c>
      <c r="J17" s="185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189"/>
      <c r="P17" s="190"/>
      <c r="Q17" s="191"/>
      <c r="R17" s="191"/>
      <c r="S17" s="191"/>
      <c r="T17" s="191"/>
      <c r="U17" s="7"/>
      <c r="V17" s="190"/>
      <c r="W17" s="190"/>
      <c r="X17" s="190"/>
      <c r="Y17" s="191"/>
      <c r="Z17" s="191"/>
      <c r="AA17" s="191"/>
      <c r="AB17" s="7"/>
    </row>
    <row r="18" spans="1:28" ht="12" customHeight="1">
      <c r="A18" s="44">
        <v>11</v>
      </c>
      <c r="B18" s="182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189"/>
      <c r="P18" s="190"/>
      <c r="Q18" s="191"/>
      <c r="R18" s="191"/>
      <c r="S18" s="191"/>
      <c r="T18" s="191"/>
      <c r="U18" s="7"/>
      <c r="V18" s="190"/>
      <c r="W18" s="189"/>
      <c r="X18" s="190"/>
      <c r="Y18" s="191"/>
      <c r="Z18" s="191"/>
      <c r="AA18" s="191"/>
      <c r="AB18" s="7"/>
    </row>
    <row r="19" spans="1:28" ht="12" customHeight="1">
      <c r="A19" s="12">
        <v>12</v>
      </c>
      <c r="B19" s="182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181"/>
      <c r="K19" s="181"/>
      <c r="L19" s="181"/>
      <c r="M19" s="181"/>
      <c r="N19" s="95"/>
      <c r="O19" s="189"/>
      <c r="P19" s="190"/>
      <c r="Q19" s="191"/>
      <c r="R19" s="191"/>
      <c r="S19" s="191"/>
      <c r="T19" s="191"/>
      <c r="U19" s="7"/>
      <c r="V19" s="190"/>
      <c r="W19" s="189"/>
      <c r="X19" s="190"/>
      <c r="Y19" s="191"/>
      <c r="Z19" s="191"/>
      <c r="AA19" s="191"/>
      <c r="AB19" s="7"/>
    </row>
    <row r="20" spans="1:28" ht="12" customHeight="1">
      <c r="A20" s="44">
        <v>13</v>
      </c>
      <c r="B20" s="182" t="s">
        <v>119</v>
      </c>
      <c r="C20" s="93">
        <v>8</v>
      </c>
      <c r="D20" s="93">
        <v>4</v>
      </c>
      <c r="E20" s="93">
        <v>2</v>
      </c>
      <c r="F20" s="93">
        <f t="shared" si="4"/>
        <v>2</v>
      </c>
      <c r="G20" s="86">
        <f t="shared" si="5"/>
        <v>4</v>
      </c>
      <c r="H20" s="16">
        <v>86</v>
      </c>
      <c r="I20" s="185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189"/>
      <c r="P20" s="190"/>
      <c r="Q20" s="191"/>
      <c r="R20" s="191"/>
      <c r="S20" s="191"/>
      <c r="T20" s="191"/>
      <c r="U20" s="7"/>
      <c r="V20" s="190"/>
      <c r="W20" s="189"/>
      <c r="X20" s="190"/>
      <c r="Y20" s="191"/>
      <c r="Z20" s="191"/>
      <c r="AA20" s="191"/>
      <c r="AB20" s="7"/>
    </row>
    <row r="21" spans="1:28" ht="12" customHeight="1">
      <c r="A21" s="12">
        <v>14</v>
      </c>
      <c r="B21" s="182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185">
        <v>87</v>
      </c>
      <c r="I21" s="185" t="s">
        <v>110</v>
      </c>
      <c r="J21" s="93">
        <v>4</v>
      </c>
      <c r="K21" s="93">
        <v>2</v>
      </c>
      <c r="L21" s="93">
        <v>1</v>
      </c>
      <c r="M21" s="93">
        <f t="shared" ref="M21:M22" si="6">K21-L21</f>
        <v>1</v>
      </c>
      <c r="N21" s="14">
        <f t="shared" ref="N21:N22" si="7">J21-K21</f>
        <v>2</v>
      </c>
      <c r="O21" s="189"/>
      <c r="P21" s="190"/>
      <c r="Q21" s="191"/>
      <c r="R21" s="191"/>
      <c r="S21" s="191"/>
      <c r="T21" s="191"/>
      <c r="U21" s="7"/>
      <c r="V21" s="190"/>
      <c r="W21" s="189"/>
      <c r="X21" s="190"/>
      <c r="Y21" s="191"/>
      <c r="Z21" s="191"/>
      <c r="AA21" s="191"/>
      <c r="AB21" s="7"/>
    </row>
    <row r="22" spans="1:28" ht="12" customHeight="1">
      <c r="A22" s="44">
        <v>15</v>
      </c>
      <c r="B22" s="182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182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190"/>
      <c r="W22" s="189"/>
      <c r="X22" s="190"/>
      <c r="Y22" s="191"/>
      <c r="Z22" s="191"/>
      <c r="AA22" s="191"/>
      <c r="AB22" s="7"/>
    </row>
    <row r="23" spans="1:28" ht="12" customHeight="1">
      <c r="A23" s="12">
        <v>16</v>
      </c>
      <c r="B23" s="182" t="s">
        <v>48</v>
      </c>
      <c r="C23" s="93">
        <v>3</v>
      </c>
      <c r="D23" s="93">
        <v>3</v>
      </c>
      <c r="E23" s="93">
        <v>2</v>
      </c>
      <c r="F23" s="93">
        <f t="shared" si="4"/>
        <v>1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5</v>
      </c>
      <c r="M23" s="29">
        <f>SUM(M20:M22)</f>
        <v>1</v>
      </c>
      <c r="N23" s="51">
        <f>SUM(N20:N22)</f>
        <v>3</v>
      </c>
      <c r="O23" s="189"/>
      <c r="P23" s="189"/>
      <c r="Q23" s="191"/>
      <c r="R23" s="191"/>
      <c r="S23" s="191"/>
      <c r="T23" s="191"/>
      <c r="U23" s="7"/>
      <c r="V23" s="190"/>
      <c r="W23" s="189"/>
      <c r="X23" s="190"/>
      <c r="Y23" s="191"/>
      <c r="Z23" s="191"/>
      <c r="AA23" s="191"/>
      <c r="AB23" s="7"/>
    </row>
    <row r="24" spans="1:28" ht="12" customHeight="1">
      <c r="A24" s="44">
        <v>17</v>
      </c>
      <c r="B24" s="182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181"/>
      <c r="K24" s="181"/>
      <c r="L24" s="181"/>
      <c r="M24" s="181"/>
      <c r="N24" s="95"/>
      <c r="O24" s="189"/>
      <c r="P24" s="189"/>
      <c r="Q24" s="191"/>
      <c r="R24" s="191"/>
      <c r="S24" s="191"/>
      <c r="T24" s="191"/>
      <c r="U24" s="7"/>
      <c r="V24" s="190"/>
      <c r="W24" s="189"/>
      <c r="X24" s="190"/>
      <c r="Y24" s="191"/>
      <c r="Z24" s="191"/>
      <c r="AA24" s="191"/>
      <c r="AB24" s="7"/>
    </row>
    <row r="25" spans="1:28" ht="12" customHeight="1">
      <c r="A25" s="12">
        <v>18</v>
      </c>
      <c r="B25" s="182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182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189"/>
      <c r="P25" s="189"/>
      <c r="Q25" s="191"/>
      <c r="R25" s="191"/>
      <c r="S25" s="191"/>
      <c r="T25" s="191"/>
      <c r="U25" s="7"/>
      <c r="V25" s="190"/>
      <c r="W25" s="189"/>
      <c r="X25" s="190"/>
      <c r="Y25" s="191"/>
      <c r="Z25" s="191"/>
      <c r="AA25" s="191"/>
      <c r="AB25" s="7"/>
    </row>
    <row r="26" spans="1:28" ht="12" customHeight="1">
      <c r="A26" s="44">
        <v>19</v>
      </c>
      <c r="B26" s="182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182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189"/>
      <c r="P26" s="189"/>
      <c r="Q26" s="191"/>
      <c r="R26" s="191"/>
      <c r="S26" s="191"/>
      <c r="T26" s="191"/>
      <c r="U26" s="7"/>
      <c r="V26" s="190"/>
      <c r="W26" s="189"/>
      <c r="X26" s="190"/>
      <c r="Y26" s="191"/>
      <c r="Z26" s="191"/>
      <c r="AA26" s="191"/>
      <c r="AB26" s="7"/>
    </row>
    <row r="27" spans="1:28" ht="12" customHeight="1">
      <c r="A27" s="12">
        <v>20</v>
      </c>
      <c r="B27" s="182" t="s">
        <v>71</v>
      </c>
      <c r="C27" s="93">
        <v>2</v>
      </c>
      <c r="D27" s="93">
        <v>3</v>
      </c>
      <c r="E27" s="93">
        <v>2</v>
      </c>
      <c r="F27" s="93">
        <f t="shared" si="4"/>
        <v>1</v>
      </c>
      <c r="G27" s="86">
        <f t="shared" si="5"/>
        <v>-1</v>
      </c>
      <c r="H27" s="16">
        <v>91</v>
      </c>
      <c r="I27" s="182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189"/>
      <c r="P27" s="189"/>
      <c r="Q27" s="191"/>
      <c r="R27" s="191"/>
      <c r="S27" s="191"/>
      <c r="T27" s="191"/>
      <c r="U27" s="7"/>
      <c r="V27" s="190"/>
      <c r="W27" s="189"/>
      <c r="X27" s="190"/>
      <c r="Y27" s="191"/>
      <c r="Z27" s="191"/>
      <c r="AA27" s="191"/>
      <c r="AB27" s="7"/>
    </row>
    <row r="28" spans="1:28" ht="12" customHeight="1">
      <c r="A28" s="44">
        <v>22</v>
      </c>
      <c r="B28" s="182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189"/>
      <c r="P28" s="189"/>
      <c r="Q28" s="191"/>
      <c r="R28" s="191"/>
      <c r="S28" s="191"/>
      <c r="T28" s="191"/>
      <c r="U28" s="7"/>
      <c r="V28" s="190"/>
      <c r="W28" s="189"/>
      <c r="X28" s="190"/>
      <c r="Y28" s="191"/>
      <c r="Z28" s="191"/>
      <c r="AA28" s="191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17</v>
      </c>
      <c r="F29" s="63">
        <f>SUM(F14:F28)</f>
        <v>5</v>
      </c>
      <c r="G29" s="87">
        <f>C29-D29</f>
        <v>5</v>
      </c>
      <c r="H29" s="305" t="s">
        <v>43</v>
      </c>
      <c r="I29" s="272"/>
      <c r="J29" s="181"/>
      <c r="K29" s="181"/>
      <c r="L29" s="181"/>
      <c r="M29" s="181"/>
      <c r="N29" s="95"/>
      <c r="O29" s="189"/>
      <c r="P29" s="191"/>
      <c r="Q29" s="191"/>
      <c r="R29" s="191"/>
      <c r="S29" s="191"/>
      <c r="T29" s="191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189"/>
      <c r="P30" s="191"/>
      <c r="Q30" s="191"/>
      <c r="R30" s="191"/>
      <c r="S30" s="191"/>
      <c r="T30" s="191"/>
      <c r="U30" s="7"/>
      <c r="V30" s="190"/>
      <c r="W30" s="190"/>
      <c r="X30" s="190"/>
      <c r="Y30" s="191"/>
      <c r="Z30" s="191"/>
      <c r="AA30" s="191"/>
      <c r="AB30" s="7"/>
    </row>
    <row r="31" spans="1:28" ht="12" customHeight="1">
      <c r="A31" s="78">
        <v>22</v>
      </c>
      <c r="B31" s="185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185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</row>
    <row r="33" spans="1:28" ht="12" customHeight="1">
      <c r="A33" s="78">
        <v>23</v>
      </c>
      <c r="B33" s="185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189"/>
      <c r="P33" s="189"/>
      <c r="Q33" s="191"/>
      <c r="R33" s="191"/>
      <c r="S33" s="191"/>
      <c r="T33" s="191"/>
      <c r="U33" s="7"/>
      <c r="V33" s="49"/>
      <c r="W33" s="190"/>
      <c r="X33" s="190"/>
      <c r="Y33" s="191"/>
      <c r="Z33" s="191"/>
      <c r="AA33" s="191"/>
      <c r="AB33" s="7"/>
    </row>
    <row r="34" spans="1:28" ht="12" customHeight="1">
      <c r="A34" s="78">
        <v>24</v>
      </c>
      <c r="B34" s="185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189"/>
      <c r="P34" s="190"/>
      <c r="Q34" s="191"/>
      <c r="R34" s="191"/>
      <c r="S34" s="191"/>
      <c r="T34" s="191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185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189"/>
      <c r="P35" s="189"/>
      <c r="Q35" s="191"/>
      <c r="R35" s="191"/>
      <c r="S35" s="191"/>
      <c r="T35" s="191"/>
      <c r="U35" s="7"/>
      <c r="V35" s="49"/>
      <c r="W35" s="189"/>
      <c r="X35" s="191"/>
      <c r="Y35" s="191"/>
      <c r="Z35" s="191"/>
      <c r="AA35" s="191"/>
      <c r="AB35" s="7"/>
    </row>
    <row r="36" spans="1:28" s="4" customFormat="1" ht="12" customHeight="1">
      <c r="A36" s="78">
        <v>26</v>
      </c>
      <c r="B36" s="185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181"/>
      <c r="K36" s="181"/>
      <c r="L36" s="181"/>
      <c r="M36" s="181"/>
      <c r="N36" s="95"/>
      <c r="O36" s="189"/>
      <c r="P36" s="189"/>
      <c r="Q36" s="191"/>
      <c r="R36" s="191"/>
      <c r="S36" s="191"/>
      <c r="T36" s="191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185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189"/>
      <c r="P37" s="189"/>
      <c r="Q37" s="191"/>
      <c r="R37" s="191"/>
      <c r="S37" s="191"/>
      <c r="T37" s="191"/>
      <c r="U37" s="7"/>
      <c r="V37" s="184"/>
      <c r="W37" s="184"/>
      <c r="X37" s="184"/>
      <c r="Y37" s="184"/>
      <c r="Z37" s="184"/>
      <c r="AA37" s="184"/>
      <c r="AB37" s="184"/>
    </row>
    <row r="38" spans="1:28" s="4" customFormat="1" ht="12" customHeight="1">
      <c r="A38" s="78">
        <v>28</v>
      </c>
      <c r="B38" s="185" t="s">
        <v>14</v>
      </c>
      <c r="C38" s="93">
        <v>12</v>
      </c>
      <c r="D38" s="93">
        <v>14</v>
      </c>
      <c r="E38" s="93">
        <v>14</v>
      </c>
      <c r="F38" s="93">
        <f t="shared" si="12"/>
        <v>0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189"/>
      <c r="P38" s="189"/>
      <c r="Q38" s="191"/>
      <c r="R38" s="191"/>
      <c r="S38" s="191"/>
      <c r="T38" s="191"/>
      <c r="U38" s="7"/>
      <c r="V38" s="184"/>
      <c r="W38" s="184"/>
      <c r="X38" s="184"/>
      <c r="Y38" s="184"/>
      <c r="Z38" s="184"/>
      <c r="AA38" s="184"/>
      <c r="AB38" s="184"/>
    </row>
    <row r="39" spans="1:28" ht="12" customHeight="1">
      <c r="A39" s="78">
        <v>29</v>
      </c>
      <c r="B39" s="185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189"/>
      <c r="P39" s="189"/>
      <c r="Q39" s="191"/>
      <c r="R39" s="191"/>
      <c r="S39" s="191"/>
      <c r="T39" s="191"/>
      <c r="U39" s="7"/>
      <c r="V39" s="49"/>
      <c r="W39" s="190"/>
      <c r="X39" s="190"/>
      <c r="Y39" s="191"/>
      <c r="Z39" s="191"/>
      <c r="AA39" s="191"/>
      <c r="AB39" s="7"/>
    </row>
    <row r="40" spans="1:28" ht="12" customHeight="1">
      <c r="A40" s="78">
        <v>30</v>
      </c>
      <c r="B40" s="185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189"/>
      <c r="P40" s="189"/>
      <c r="Q40" s="191"/>
      <c r="R40" s="191"/>
      <c r="S40" s="191"/>
      <c r="T40" s="191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185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190"/>
      <c r="X41" s="191"/>
      <c r="Y41" s="191"/>
      <c r="Z41" s="191"/>
      <c r="AA41" s="191"/>
      <c r="AB41" s="7"/>
    </row>
    <row r="42" spans="1:28" ht="12" customHeight="1">
      <c r="A42" s="78">
        <v>32</v>
      </c>
      <c r="B42" s="185" t="s">
        <v>47</v>
      </c>
      <c r="C42" s="93">
        <v>12</v>
      </c>
      <c r="D42" s="93">
        <v>13</v>
      </c>
      <c r="E42" s="93">
        <v>11</v>
      </c>
      <c r="F42" s="93">
        <f t="shared" si="12"/>
        <v>2</v>
      </c>
      <c r="G42" s="86">
        <f t="shared" si="13"/>
        <v>-1</v>
      </c>
      <c r="I42" s="193" t="s">
        <v>120</v>
      </c>
      <c r="N42" s="193"/>
      <c r="O42" s="184"/>
      <c r="P42" s="184"/>
      <c r="Q42" s="184"/>
      <c r="R42" s="184"/>
      <c r="S42" s="184"/>
      <c r="T42" s="184"/>
      <c r="U42" s="184"/>
      <c r="V42" s="49"/>
      <c r="W42" s="190"/>
      <c r="X42" s="191"/>
      <c r="Y42" s="191"/>
      <c r="Z42" s="191"/>
      <c r="AA42" s="191"/>
      <c r="AB42" s="7"/>
    </row>
    <row r="43" spans="1:28" ht="12" customHeight="1">
      <c r="A43" s="78">
        <v>33</v>
      </c>
      <c r="B43" s="183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184"/>
      <c r="P43" s="184"/>
      <c r="Q43" s="184"/>
      <c r="R43" s="184"/>
      <c r="S43" s="184"/>
      <c r="T43" s="184"/>
      <c r="U43" s="184"/>
      <c r="V43" s="49"/>
      <c r="W43" s="190"/>
      <c r="X43" s="191"/>
      <c r="Y43" s="191"/>
      <c r="Z43" s="191"/>
      <c r="AA43" s="191"/>
      <c r="AB43" s="7"/>
    </row>
    <row r="44" spans="1:28" ht="12" customHeight="1">
      <c r="A44" s="78">
        <v>34</v>
      </c>
      <c r="B44" s="183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184"/>
      <c r="P44" s="184"/>
      <c r="Q44" s="184"/>
      <c r="R44" s="184"/>
      <c r="S44" s="184"/>
      <c r="T44" s="184"/>
      <c r="U44" s="184"/>
      <c r="V44" s="49"/>
      <c r="W44" s="190"/>
      <c r="X44" s="191"/>
      <c r="Y44" s="191"/>
      <c r="Z44" s="191"/>
      <c r="AA44" s="191"/>
      <c r="AB44" s="7"/>
    </row>
    <row r="45" spans="1:28" ht="12" customHeight="1">
      <c r="A45" s="78">
        <v>35</v>
      </c>
      <c r="B45" s="183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184"/>
      <c r="P45" s="184"/>
      <c r="Q45" s="184"/>
      <c r="R45" s="184"/>
      <c r="S45" s="184"/>
      <c r="T45" s="184"/>
      <c r="U45" s="184"/>
      <c r="V45" s="49"/>
      <c r="W45" s="190"/>
      <c r="X45" s="191"/>
      <c r="Y45" s="191"/>
      <c r="Z45" s="191"/>
      <c r="AA45" s="191"/>
      <c r="AB45" s="7"/>
    </row>
    <row r="46" spans="1:28" ht="12" customHeight="1">
      <c r="A46" s="78">
        <v>36</v>
      </c>
      <c r="B46" s="183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182"/>
      <c r="P46" s="182"/>
      <c r="Q46" s="191"/>
      <c r="R46" s="191"/>
      <c r="S46" s="191"/>
      <c r="T46" s="191"/>
      <c r="U46" s="7"/>
      <c r="V46" s="190"/>
      <c r="W46" s="190"/>
      <c r="X46" s="191"/>
      <c r="Y46" s="191"/>
      <c r="Z46" s="191"/>
      <c r="AA46" s="191"/>
      <c r="AB46" s="7"/>
    </row>
    <row r="47" spans="1:28" ht="12" customHeight="1">
      <c r="A47" s="78">
        <v>37</v>
      </c>
      <c r="B47" s="185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185" t="s">
        <v>103</v>
      </c>
      <c r="P47" s="93">
        <f>D20+D21+D22+D25+D26+D27+D28+3</f>
        <v>17</v>
      </c>
      <c r="Q47" s="191"/>
      <c r="R47" s="191"/>
      <c r="S47" s="191"/>
      <c r="T47" s="191"/>
      <c r="U47" s="7"/>
      <c r="V47" s="49"/>
      <c r="W47" s="189"/>
      <c r="X47" s="191"/>
      <c r="Y47" s="191"/>
      <c r="Z47" s="191"/>
      <c r="AA47" s="191"/>
      <c r="AB47" s="7"/>
    </row>
    <row r="48" spans="1:28" ht="12" customHeight="1">
      <c r="A48" s="78">
        <v>38</v>
      </c>
      <c r="B48" s="185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185" t="s">
        <v>104</v>
      </c>
      <c r="P48" s="93">
        <f>D37+D38+D39+D40+D41+D43+D44+D45+D46+D47+D48</f>
        <v>40</v>
      </c>
      <c r="Q48" s="191"/>
      <c r="R48" s="191"/>
      <c r="S48" s="191"/>
      <c r="T48" s="191"/>
      <c r="U48" s="7"/>
      <c r="V48" s="49"/>
      <c r="W48" s="189"/>
      <c r="X48" s="191"/>
      <c r="Y48" s="191"/>
      <c r="Z48" s="191"/>
      <c r="AA48" s="191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54</v>
      </c>
      <c r="F49" s="29">
        <f>SUM(F31:F48)</f>
        <v>3</v>
      </c>
      <c r="G49" s="86">
        <f t="shared" si="13"/>
        <v>-5</v>
      </c>
      <c r="O49" s="185" t="s">
        <v>105</v>
      </c>
      <c r="P49" s="93">
        <f>D23+D42+D58+D69+D78+D89+D99+D109+D119+K38</f>
        <v>29</v>
      </c>
      <c r="Q49" s="191"/>
      <c r="R49" s="191"/>
      <c r="S49" s="191"/>
      <c r="T49" s="191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193"/>
      <c r="N50" s="193"/>
      <c r="O50" s="185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191"/>
      <c r="R50" s="191"/>
      <c r="S50" s="191"/>
      <c r="T50" s="191"/>
      <c r="U50" s="7"/>
      <c r="V50" s="49"/>
      <c r="W50" s="189"/>
      <c r="X50" s="191"/>
      <c r="Y50" s="191"/>
      <c r="Z50" s="191"/>
      <c r="AA50" s="191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193"/>
      <c r="N51" s="193"/>
      <c r="O51" s="185" t="s">
        <v>107</v>
      </c>
      <c r="P51" s="93">
        <v>3</v>
      </c>
      <c r="Q51" s="191"/>
      <c r="R51" s="191"/>
      <c r="S51" s="191"/>
      <c r="T51" s="191"/>
      <c r="U51" s="7"/>
      <c r="V51" s="190"/>
      <c r="W51" s="189"/>
      <c r="X51" s="191"/>
      <c r="Y51" s="191"/>
      <c r="Z51" s="191"/>
      <c r="AA51" s="191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182"/>
      <c r="P52" s="182"/>
      <c r="Q52" s="191"/>
      <c r="R52" s="191"/>
      <c r="S52" s="191"/>
      <c r="T52" s="191"/>
      <c r="U52" s="7"/>
      <c r="V52" s="49"/>
      <c r="W52" s="189"/>
      <c r="X52" s="191"/>
      <c r="Y52" s="191"/>
      <c r="Z52" s="191"/>
      <c r="AA52" s="191"/>
      <c r="AB52" s="7"/>
    </row>
    <row r="53" spans="1:28" ht="12" customHeight="1">
      <c r="A53" s="85">
        <v>41</v>
      </c>
      <c r="B53" s="185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182" t="s">
        <v>109</v>
      </c>
      <c r="P53" s="11">
        <f>M74+N74+M75+M76+N75+N76+K39+P51</f>
        <v>140</v>
      </c>
      <c r="Q53" s="191"/>
      <c r="R53" s="191"/>
      <c r="S53" s="191"/>
      <c r="T53" s="191"/>
      <c r="U53" s="7"/>
      <c r="V53" s="190"/>
      <c r="W53" s="189"/>
      <c r="X53" s="191"/>
      <c r="Y53" s="191"/>
      <c r="Z53" s="191"/>
      <c r="AA53" s="191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55</v>
      </c>
      <c r="F54" s="58">
        <f t="shared" si="14"/>
        <v>0</v>
      </c>
      <c r="G54" s="92">
        <f>C54-D54</f>
        <v>0</v>
      </c>
      <c r="O54" s="189"/>
      <c r="P54" s="189"/>
      <c r="Q54" s="191"/>
      <c r="R54" s="191"/>
      <c r="S54" s="191"/>
      <c r="T54" s="191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185" t="s">
        <v>12</v>
      </c>
      <c r="C55" s="93">
        <v>9</v>
      </c>
      <c r="D55" s="93">
        <v>9</v>
      </c>
      <c r="E55" s="93">
        <v>8</v>
      </c>
      <c r="F55" s="22">
        <f t="shared" si="14"/>
        <v>1</v>
      </c>
      <c r="G55" s="90">
        <f t="shared" si="15"/>
        <v>0</v>
      </c>
      <c r="O55" s="189"/>
      <c r="P55" s="189"/>
      <c r="Q55" s="191"/>
      <c r="R55" s="191"/>
      <c r="S55" s="191"/>
      <c r="T55" s="191"/>
      <c r="U55" s="7"/>
      <c r="V55" s="184"/>
      <c r="W55" s="184"/>
      <c r="X55" s="184"/>
      <c r="Y55" s="184"/>
      <c r="Z55" s="184"/>
      <c r="AA55" s="184"/>
      <c r="AB55" s="184"/>
    </row>
    <row r="56" spans="1:28" ht="12" customHeight="1">
      <c r="A56" s="55">
        <v>44</v>
      </c>
      <c r="B56" s="185" t="s">
        <v>13</v>
      </c>
      <c r="C56" s="93">
        <v>4</v>
      </c>
      <c r="D56" s="93">
        <v>4</v>
      </c>
      <c r="E56" s="93">
        <v>4</v>
      </c>
      <c r="F56" s="93">
        <f t="shared" si="14"/>
        <v>0</v>
      </c>
      <c r="G56" s="90">
        <f t="shared" si="15"/>
        <v>0</v>
      </c>
      <c r="O56" s="189"/>
      <c r="P56" s="189"/>
      <c r="Q56" s="191"/>
      <c r="R56" s="191"/>
      <c r="S56" s="191"/>
      <c r="T56" s="191"/>
      <c r="U56" s="7"/>
      <c r="V56" s="184"/>
      <c r="W56" s="184"/>
      <c r="X56" s="184"/>
      <c r="Y56" s="184"/>
      <c r="Z56" s="184"/>
      <c r="AA56" s="184"/>
      <c r="AB56" s="184"/>
    </row>
    <row r="57" spans="1:28" ht="12" customHeight="1">
      <c r="A57" s="124"/>
      <c r="B57" s="182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193"/>
      <c r="N57" s="193"/>
      <c r="O57" s="276"/>
      <c r="P57" s="276"/>
      <c r="Q57" s="276"/>
      <c r="R57" s="276"/>
      <c r="S57" s="276"/>
      <c r="T57" s="276"/>
      <c r="U57" s="276"/>
      <c r="V57" s="49"/>
      <c r="W57" s="189"/>
      <c r="X57" s="191"/>
      <c r="Y57" s="191"/>
      <c r="Z57" s="191"/>
      <c r="AA57" s="191"/>
      <c r="AB57" s="7"/>
    </row>
    <row r="58" spans="1:28" ht="12" customHeight="1">
      <c r="A58" s="85">
        <v>45</v>
      </c>
      <c r="B58" s="185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193"/>
      <c r="N58" s="193"/>
      <c r="O58" s="189"/>
      <c r="P58" s="189"/>
      <c r="Q58" s="191"/>
      <c r="R58" s="191"/>
      <c r="S58" s="191"/>
      <c r="T58" s="191"/>
      <c r="U58" s="7"/>
      <c r="V58" s="49"/>
      <c r="W58" s="189"/>
      <c r="X58" s="191"/>
      <c r="Y58" s="191"/>
      <c r="Z58" s="191"/>
      <c r="AA58" s="191"/>
      <c r="AB58" s="7"/>
    </row>
    <row r="59" spans="1:28" ht="12" customHeight="1">
      <c r="A59" s="55">
        <v>46</v>
      </c>
      <c r="B59" s="185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189"/>
      <c r="P59" s="190"/>
      <c r="Q59" s="191"/>
      <c r="R59" s="191"/>
      <c r="S59" s="191"/>
      <c r="T59" s="191"/>
      <c r="U59" s="7"/>
      <c r="V59" s="49"/>
      <c r="W59" s="189"/>
      <c r="X59" s="191"/>
      <c r="Y59" s="191"/>
      <c r="Z59" s="191"/>
      <c r="AA59" s="191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78</v>
      </c>
      <c r="F60" s="29">
        <f>SUM(F51:F59)</f>
        <v>1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212</v>
      </c>
      <c r="K60" s="62"/>
      <c r="L60" s="303" t="s">
        <v>96</v>
      </c>
      <c r="M60" s="304"/>
      <c r="N60" s="100">
        <v>125</v>
      </c>
      <c r="O60" s="24"/>
      <c r="P60" s="190"/>
      <c r="Q60" s="191"/>
      <c r="R60" s="191"/>
      <c r="S60" s="191"/>
      <c r="T60" s="191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40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191"/>
      <c r="X61" s="191"/>
      <c r="Y61" s="191"/>
      <c r="Z61" s="191"/>
      <c r="AA61" s="191"/>
      <c r="AB61" s="7"/>
    </row>
    <row r="62" spans="1:28" ht="12" customHeight="1">
      <c r="A62" s="44">
        <v>47</v>
      </c>
      <c r="B62" s="182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252</v>
      </c>
      <c r="K62" s="191"/>
      <c r="L62" s="279" t="s">
        <v>95</v>
      </c>
      <c r="M62" s="299"/>
      <c r="N62" s="5">
        <f>SUM(N60:N61)</f>
        <v>274</v>
      </c>
      <c r="O62" s="189"/>
      <c r="P62" s="189"/>
      <c r="Q62" s="191"/>
      <c r="R62" s="191"/>
      <c r="S62" s="191"/>
      <c r="T62" s="191"/>
      <c r="U62" s="7"/>
      <c r="V62" s="24"/>
      <c r="W62" s="191"/>
      <c r="X62" s="191"/>
      <c r="Y62" s="191"/>
      <c r="Z62" s="191"/>
      <c r="AA62" s="191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191"/>
      <c r="J63" s="191"/>
      <c r="K63" s="191"/>
      <c r="L63" s="191"/>
      <c r="M63" s="191"/>
      <c r="N63" s="7"/>
      <c r="O63" s="189"/>
      <c r="P63" s="189"/>
      <c r="Q63" s="191"/>
      <c r="R63" s="191"/>
      <c r="S63" s="191"/>
      <c r="T63" s="191"/>
      <c r="U63" s="7"/>
      <c r="V63" s="24"/>
      <c r="W63" s="191"/>
      <c r="X63" s="191"/>
      <c r="Y63" s="191"/>
      <c r="Z63" s="191"/>
      <c r="AA63" s="191"/>
      <c r="AB63" s="7"/>
    </row>
    <row r="64" spans="1:28" ht="12" customHeight="1">
      <c r="A64" s="44">
        <v>49</v>
      </c>
      <c r="B64" s="185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191"/>
      <c r="J64" s="300" t="s">
        <v>35</v>
      </c>
      <c r="K64" s="300"/>
      <c r="L64" s="300"/>
      <c r="M64" s="300"/>
      <c r="N64" s="301"/>
      <c r="O64" s="189"/>
      <c r="P64" s="190"/>
      <c r="Q64" s="191"/>
      <c r="R64" s="191"/>
      <c r="S64" s="191"/>
      <c r="T64" s="191"/>
      <c r="U64" s="7"/>
      <c r="V64" s="24"/>
      <c r="W64" s="191"/>
      <c r="X64" s="191"/>
      <c r="Y64" s="191"/>
      <c r="Z64" s="191"/>
      <c r="AA64" s="191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55</v>
      </c>
      <c r="F65" s="58">
        <f t="shared" si="16"/>
        <v>1</v>
      </c>
      <c r="G65" s="58">
        <f>C65-D65</f>
        <v>-1</v>
      </c>
      <c r="H65" s="38"/>
      <c r="I65" s="189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189"/>
      <c r="P65" s="190"/>
      <c r="Q65" s="191"/>
      <c r="R65" s="191"/>
      <c r="S65" s="191"/>
      <c r="T65" s="191"/>
      <c r="U65" s="7"/>
      <c r="V65" s="24"/>
      <c r="W65" s="191"/>
      <c r="X65" s="191"/>
      <c r="Y65" s="191"/>
      <c r="Z65" s="191"/>
      <c r="AA65" s="191"/>
      <c r="AB65" s="7"/>
    </row>
    <row r="66" spans="1:28" ht="12" customHeight="1">
      <c r="A66" s="55">
        <v>51</v>
      </c>
      <c r="B66" s="185" t="s">
        <v>12</v>
      </c>
      <c r="C66" s="93">
        <v>9</v>
      </c>
      <c r="D66" s="93">
        <v>9</v>
      </c>
      <c r="E66" s="93">
        <v>8</v>
      </c>
      <c r="F66" s="22">
        <f t="shared" si="16"/>
        <v>1</v>
      </c>
      <c r="G66" s="22">
        <f>C66-D66</f>
        <v>0</v>
      </c>
      <c r="H66" s="39"/>
      <c r="I66" s="190"/>
      <c r="J66" s="8">
        <f>C12+C29+C49+C60+C70+C80+J13+J18+J23+J28+J35+J40+C90+C100+C110</f>
        <v>536</v>
      </c>
      <c r="K66" s="8">
        <f>D12+D49+D60+D70+D80+K13+K18+K23+K28+K35+K40+D29+D90+D100+D110+D120</f>
        <v>270</v>
      </c>
      <c r="L66" s="8">
        <f>E12+E29+E49+E60+E70+E80+E90+L13+L18+L23+L28+L35+L40+E100+E110+E120</f>
        <v>252</v>
      </c>
      <c r="M66" s="8">
        <f>F12+F29+F49+F60+F70+F80+F90+M13+M18+M23+M28+M35+M40+F100+F110+F120</f>
        <v>18</v>
      </c>
      <c r="N66" s="104">
        <f>M66/K66</f>
        <v>6.6666666666666666E-2</v>
      </c>
      <c r="O66" s="189"/>
      <c r="P66" s="190"/>
      <c r="Q66" s="191"/>
      <c r="R66" s="191"/>
      <c r="S66" s="191"/>
      <c r="T66" s="191"/>
      <c r="U66" s="7"/>
      <c r="V66" s="24"/>
      <c r="W66" s="191"/>
      <c r="X66" s="191"/>
      <c r="Y66" s="191"/>
      <c r="Z66" s="191"/>
      <c r="AA66" s="191"/>
      <c r="AB66" s="7"/>
    </row>
    <row r="67" spans="1:28" ht="12" customHeight="1">
      <c r="A67" s="44">
        <v>52</v>
      </c>
      <c r="B67" s="185" t="s">
        <v>13</v>
      </c>
      <c r="C67" s="93">
        <v>4</v>
      </c>
      <c r="D67" s="93">
        <v>4</v>
      </c>
      <c r="E67" s="93">
        <v>3</v>
      </c>
      <c r="F67" s="22">
        <f t="shared" si="16"/>
        <v>1</v>
      </c>
      <c r="G67" s="22">
        <f>C67-D67</f>
        <v>0</v>
      </c>
      <c r="H67" s="190"/>
      <c r="I67" s="190"/>
      <c r="J67" s="101" t="s">
        <v>117</v>
      </c>
      <c r="K67" s="101"/>
      <c r="L67" s="101"/>
      <c r="M67" s="101"/>
      <c r="N67" s="102"/>
      <c r="O67" s="189"/>
      <c r="P67" s="190"/>
      <c r="Q67" s="191"/>
      <c r="R67" s="191"/>
      <c r="S67" s="191"/>
      <c r="T67" s="191"/>
      <c r="U67" s="7"/>
      <c r="V67" s="24"/>
      <c r="W67" s="191"/>
      <c r="X67" s="191"/>
      <c r="Y67" s="191"/>
      <c r="Z67" s="191"/>
      <c r="AA67" s="191"/>
      <c r="AB67" s="7"/>
    </row>
    <row r="68" spans="1:28" ht="12" customHeight="1">
      <c r="A68" s="44"/>
      <c r="B68" s="185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189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185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116</v>
      </c>
      <c r="O69" s="189"/>
      <c r="P69" s="189"/>
      <c r="Q69" s="191"/>
      <c r="R69" s="191"/>
      <c r="S69" s="191"/>
      <c r="T69" s="191"/>
      <c r="U69" s="7"/>
      <c r="V69" s="189"/>
      <c r="W69" s="191"/>
      <c r="X69" s="191"/>
      <c r="Y69" s="191"/>
      <c r="Z69" s="191"/>
      <c r="AA69" s="191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81</v>
      </c>
      <c r="E70" s="29">
        <f>SUM(E62:E69)</f>
        <v>78</v>
      </c>
      <c r="F70" s="29">
        <f>SUM(F62:F69)</f>
        <v>3</v>
      </c>
      <c r="G70" s="63">
        <f>SUM(G62:G69)</f>
        <v>-3</v>
      </c>
      <c r="H70" s="24"/>
      <c r="I70" s="191"/>
      <c r="J70" s="191"/>
      <c r="K70" s="294" t="s">
        <v>38</v>
      </c>
      <c r="L70" s="294"/>
      <c r="M70" s="294"/>
      <c r="N70" s="106">
        <f>L66/N69</f>
        <v>2.1724137931034484</v>
      </c>
      <c r="O70" s="189"/>
      <c r="P70" s="189"/>
      <c r="Q70" s="191"/>
      <c r="R70" s="191"/>
      <c r="S70" s="191"/>
      <c r="T70" s="191"/>
      <c r="U70" s="7"/>
      <c r="V70" s="189"/>
      <c r="W70" s="191"/>
      <c r="X70" s="191"/>
      <c r="Y70" s="191"/>
      <c r="Z70" s="191"/>
      <c r="AA70" s="191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189"/>
      <c r="J71" s="191"/>
      <c r="K71" s="191"/>
      <c r="L71" s="191"/>
      <c r="M71" s="191"/>
      <c r="N71" s="7"/>
      <c r="O71" s="189"/>
      <c r="P71" s="189"/>
      <c r="Q71" s="191"/>
      <c r="R71" s="191"/>
      <c r="S71" s="191"/>
      <c r="T71" s="191"/>
      <c r="U71" s="7"/>
      <c r="V71" s="189"/>
      <c r="W71" s="191"/>
      <c r="X71" s="191"/>
      <c r="Y71" s="191"/>
      <c r="Z71" s="191"/>
      <c r="AA71" s="191"/>
      <c r="AB71" s="7"/>
    </row>
    <row r="72" spans="1:28" ht="12" customHeight="1">
      <c r="A72" s="12">
        <v>54</v>
      </c>
      <c r="B72" s="182" t="s">
        <v>2</v>
      </c>
      <c r="C72" s="182">
        <v>1</v>
      </c>
      <c r="D72" s="182">
        <v>0</v>
      </c>
      <c r="E72" s="182">
        <v>0</v>
      </c>
      <c r="F72" s="182">
        <f>D72-E72</f>
        <v>0</v>
      </c>
      <c r="G72" s="182">
        <f>C72-E72</f>
        <v>1</v>
      </c>
      <c r="H72" s="189"/>
      <c r="I72" s="191"/>
      <c r="J72" s="191"/>
      <c r="K72" s="191"/>
      <c r="L72" s="191"/>
      <c r="M72" s="191"/>
      <c r="N72" s="7"/>
      <c r="O72" s="189"/>
      <c r="P72" s="190"/>
      <c r="Q72" s="191"/>
      <c r="R72" s="191"/>
      <c r="S72" s="191"/>
      <c r="T72" s="191"/>
      <c r="U72" s="7"/>
      <c r="V72" s="189"/>
      <c r="W72" s="191"/>
      <c r="X72" s="191"/>
      <c r="Y72" s="191"/>
      <c r="Z72" s="191"/>
      <c r="AA72" s="191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191"/>
      <c r="J73" s="191"/>
      <c r="K73" s="295"/>
      <c r="L73" s="296"/>
      <c r="M73" s="93" t="s">
        <v>19</v>
      </c>
      <c r="N73" s="5" t="s">
        <v>20</v>
      </c>
      <c r="O73" s="189"/>
      <c r="P73" s="190"/>
      <c r="Q73" s="191"/>
      <c r="R73" s="191"/>
      <c r="S73" s="191"/>
      <c r="T73" s="191"/>
      <c r="U73" s="7"/>
      <c r="V73" s="189"/>
      <c r="W73" s="191"/>
      <c r="X73" s="191"/>
      <c r="Y73" s="191"/>
      <c r="Z73" s="191"/>
      <c r="AA73" s="191"/>
      <c r="AB73" s="7"/>
    </row>
    <row r="74" spans="1:28" ht="12" customHeight="1">
      <c r="A74" s="12">
        <v>56</v>
      </c>
      <c r="B74" s="185" t="s">
        <v>46</v>
      </c>
      <c r="C74" s="93">
        <v>1</v>
      </c>
      <c r="D74" s="93">
        <v>0</v>
      </c>
      <c r="E74" s="93">
        <v>0</v>
      </c>
      <c r="F74" s="182">
        <f>D74-E74</f>
        <v>0</v>
      </c>
      <c r="G74" s="182">
        <f>C74-E74</f>
        <v>1</v>
      </c>
      <c r="H74" s="24"/>
      <c r="I74" s="191"/>
      <c r="J74" s="191"/>
      <c r="K74" s="279" t="s">
        <v>40</v>
      </c>
      <c r="L74" s="280"/>
      <c r="M74" s="5">
        <f>E54+E65+E75+E85+E95+E105+E115</f>
        <v>110</v>
      </c>
      <c r="N74" s="5">
        <f>F54+F65+F75+F85+F95+F105+F115</f>
        <v>1</v>
      </c>
      <c r="O74" s="276"/>
      <c r="P74" s="276"/>
      <c r="Q74" s="276"/>
      <c r="R74" s="276"/>
      <c r="S74" s="276"/>
      <c r="T74" s="276"/>
      <c r="U74" s="276"/>
      <c r="V74" s="189"/>
      <c r="W74" s="191"/>
      <c r="X74" s="191"/>
      <c r="Y74" s="191"/>
      <c r="Z74" s="191"/>
      <c r="AA74" s="191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190"/>
      <c r="J75" s="190"/>
      <c r="K75" s="279" t="s">
        <v>51</v>
      </c>
      <c r="L75" s="280"/>
      <c r="M75" s="5">
        <f t="shared" ref="M75:N76" si="21">E55+E66+E76+E86+E96+E106+E116</f>
        <v>16</v>
      </c>
      <c r="N75" s="5">
        <f t="shared" si="21"/>
        <v>2</v>
      </c>
      <c r="O75" s="24"/>
      <c r="P75" s="189"/>
      <c r="Q75" s="191"/>
      <c r="R75" s="191"/>
      <c r="S75" s="191"/>
      <c r="T75" s="191"/>
      <c r="U75" s="7"/>
      <c r="V75" s="189"/>
      <c r="W75" s="191"/>
      <c r="X75" s="191"/>
      <c r="Y75" s="191"/>
      <c r="Z75" s="191"/>
      <c r="AA75" s="191"/>
      <c r="AB75" s="7"/>
    </row>
    <row r="76" spans="1:28" ht="12" customHeight="1">
      <c r="A76" s="12">
        <v>58</v>
      </c>
      <c r="B76" s="185" t="s">
        <v>12</v>
      </c>
      <c r="C76" s="93">
        <v>8</v>
      </c>
      <c r="D76" s="93">
        <v>0</v>
      </c>
      <c r="E76" s="93">
        <v>0</v>
      </c>
      <c r="F76" s="182">
        <f>D76-E76</f>
        <v>0</v>
      </c>
      <c r="G76" s="182">
        <f>C76-E76</f>
        <v>8</v>
      </c>
      <c r="H76" s="49"/>
      <c r="I76" s="190"/>
      <c r="J76" s="190"/>
      <c r="K76" s="279" t="s">
        <v>52</v>
      </c>
      <c r="L76" s="280"/>
      <c r="M76" s="5">
        <f t="shared" si="21"/>
        <v>7</v>
      </c>
      <c r="N76" s="5">
        <f t="shared" si="21"/>
        <v>1</v>
      </c>
      <c r="O76" s="24"/>
      <c r="P76" s="189"/>
      <c r="Q76" s="191"/>
      <c r="R76" s="191"/>
      <c r="S76" s="191"/>
      <c r="T76" s="191"/>
      <c r="U76" s="7"/>
      <c r="V76" s="189"/>
      <c r="W76" s="191"/>
      <c r="X76" s="191"/>
      <c r="Y76" s="191"/>
      <c r="Z76" s="191"/>
      <c r="AA76" s="191"/>
      <c r="AB76" s="7"/>
    </row>
    <row r="77" spans="1:28" ht="12" customHeight="1">
      <c r="A77" s="55">
        <v>59</v>
      </c>
      <c r="B77" s="185" t="s">
        <v>13</v>
      </c>
      <c r="C77" s="93">
        <v>4</v>
      </c>
      <c r="D77" s="93">
        <v>0</v>
      </c>
      <c r="E77" s="93">
        <v>0</v>
      </c>
      <c r="F77" s="182">
        <f>D77-E77</f>
        <v>0</v>
      </c>
      <c r="G77" s="182">
        <f>C77-D77</f>
        <v>4</v>
      </c>
      <c r="H77" s="3"/>
      <c r="I77" s="23"/>
      <c r="J77" s="3"/>
      <c r="K77" s="281" t="s">
        <v>90</v>
      </c>
      <c r="L77" s="282"/>
      <c r="M77" s="182">
        <f>E58+E69+E78+E89+E99+E109+E119</f>
        <v>12</v>
      </c>
      <c r="N77" s="182">
        <f>F69+F58+F78+F89+F99+F109+F119</f>
        <v>0</v>
      </c>
      <c r="O77" s="24"/>
      <c r="P77" s="189"/>
      <c r="Q77" s="191"/>
      <c r="R77" s="191"/>
      <c r="S77" s="191"/>
      <c r="T77" s="191"/>
      <c r="U77" s="7"/>
      <c r="V77" s="189"/>
      <c r="W77" s="191"/>
      <c r="X77" s="191"/>
      <c r="Y77" s="191"/>
      <c r="Z77" s="191"/>
      <c r="AA77" s="191"/>
      <c r="AB77" s="7"/>
    </row>
    <row r="78" spans="1:28" ht="12" customHeight="1">
      <c r="A78" s="12">
        <v>60</v>
      </c>
      <c r="B78" s="185" t="s">
        <v>49</v>
      </c>
      <c r="C78" s="93">
        <v>4</v>
      </c>
      <c r="D78" s="93">
        <v>0</v>
      </c>
      <c r="E78" s="93">
        <v>0</v>
      </c>
      <c r="F78" s="182">
        <f>D78-E78</f>
        <v>0</v>
      </c>
      <c r="G78" s="182">
        <f>C78-D78</f>
        <v>4</v>
      </c>
      <c r="H78" s="3"/>
      <c r="I78" s="23"/>
      <c r="J78" s="3"/>
      <c r="K78" s="98"/>
      <c r="L78" s="98"/>
      <c r="M78" s="189"/>
      <c r="N78" s="189"/>
      <c r="O78" s="24"/>
      <c r="P78" s="189"/>
      <c r="Q78" s="191"/>
      <c r="R78" s="191"/>
      <c r="S78" s="191"/>
      <c r="T78" s="191"/>
      <c r="U78" s="7"/>
      <c r="V78" s="189"/>
      <c r="W78" s="191"/>
      <c r="X78" s="191"/>
      <c r="Y78" s="191"/>
      <c r="Z78" s="191"/>
      <c r="AA78" s="191"/>
      <c r="AB78" s="7"/>
    </row>
    <row r="79" spans="1:28" ht="12" customHeight="1">
      <c r="A79" s="12">
        <v>61</v>
      </c>
      <c r="B79" s="185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189"/>
      <c r="I79" s="189"/>
      <c r="J79" s="191"/>
      <c r="K79" s="191"/>
      <c r="L79" s="191"/>
      <c r="M79" s="191"/>
      <c r="N79" s="7"/>
      <c r="O79" s="24"/>
      <c r="P79" s="190"/>
      <c r="Q79" s="191"/>
      <c r="R79" s="191"/>
      <c r="S79" s="191"/>
      <c r="T79" s="191"/>
      <c r="U79" s="7"/>
      <c r="V79" s="189"/>
      <c r="W79" s="191"/>
      <c r="X79" s="191"/>
      <c r="Y79" s="191"/>
      <c r="Z79" s="191"/>
      <c r="AA79" s="191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189"/>
      <c r="I80" s="189"/>
      <c r="J80" s="191"/>
      <c r="K80" s="285" t="s">
        <v>108</v>
      </c>
      <c r="L80" s="286"/>
      <c r="M80" s="287"/>
      <c r="N80" s="291">
        <f>L66/N69</f>
        <v>2.1724137931034484</v>
      </c>
      <c r="O80" s="189"/>
      <c r="P80" s="190"/>
      <c r="Q80" s="189"/>
      <c r="R80" s="189"/>
      <c r="S80" s="189"/>
      <c r="T80" s="189"/>
      <c r="U80" s="189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189"/>
      <c r="I81" s="189"/>
      <c r="J81" s="191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182" t="s">
        <v>2</v>
      </c>
      <c r="C82" s="182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189"/>
      <c r="I82" s="189"/>
      <c r="J82" s="191"/>
      <c r="K82" s="191"/>
      <c r="L82" s="191"/>
      <c r="M82" s="191"/>
      <c r="N82" s="7"/>
      <c r="O82" s="24"/>
      <c r="P82" s="189"/>
      <c r="Q82" s="191"/>
      <c r="R82" s="191"/>
      <c r="S82" s="191"/>
      <c r="T82" s="191"/>
      <c r="U82" s="7"/>
      <c r="V82" s="24"/>
      <c r="W82" s="191"/>
      <c r="X82" s="191"/>
      <c r="Y82" s="191"/>
      <c r="Z82" s="191"/>
      <c r="AA82" s="191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189"/>
      <c r="I83" s="189"/>
      <c r="J83" s="191"/>
      <c r="K83" s="189"/>
      <c r="L83" s="189"/>
      <c r="M83" s="189"/>
      <c r="N83" s="189"/>
      <c r="O83" s="24"/>
      <c r="P83" s="190"/>
      <c r="Q83" s="191"/>
      <c r="R83" s="191"/>
      <c r="S83" s="191"/>
      <c r="T83" s="191"/>
      <c r="U83" s="7"/>
      <c r="V83" s="24"/>
      <c r="W83" s="189"/>
      <c r="X83" s="191"/>
      <c r="Y83" s="191"/>
      <c r="Z83" s="191"/>
      <c r="AA83" s="191"/>
      <c r="AB83" s="7"/>
    </row>
    <row r="84" spans="1:28" ht="12" customHeight="1">
      <c r="A84" s="15">
        <v>64</v>
      </c>
      <c r="B84" s="185" t="s">
        <v>46</v>
      </c>
      <c r="C84" s="93">
        <v>1</v>
      </c>
      <c r="D84" s="182">
        <v>0</v>
      </c>
      <c r="E84" s="182">
        <v>0</v>
      </c>
      <c r="F84" s="58">
        <f t="shared" si="24"/>
        <v>0</v>
      </c>
      <c r="G84" s="5">
        <v>0</v>
      </c>
      <c r="H84" s="189"/>
      <c r="I84" s="189"/>
      <c r="J84" s="191"/>
      <c r="K84" s="189"/>
      <c r="L84" s="189"/>
      <c r="M84" s="189"/>
      <c r="N84" s="189"/>
      <c r="O84" s="189"/>
      <c r="P84" s="190"/>
      <c r="Q84" s="189"/>
      <c r="R84" s="189"/>
      <c r="S84" s="189"/>
      <c r="T84" s="189"/>
      <c r="U84" s="189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189"/>
      <c r="I85" s="189"/>
      <c r="J85" s="191"/>
      <c r="K85" s="189"/>
      <c r="L85" s="189"/>
      <c r="M85" s="189"/>
      <c r="N85" s="189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185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189"/>
      <c r="I86" s="189"/>
      <c r="J86" s="191"/>
      <c r="K86" s="191"/>
      <c r="L86" s="191"/>
      <c r="M86" s="191"/>
      <c r="N86" s="7"/>
      <c r="O86" s="184"/>
      <c r="P86" s="184"/>
      <c r="Q86" s="184"/>
      <c r="R86" s="184"/>
      <c r="S86" s="184"/>
      <c r="T86" s="184"/>
      <c r="U86" s="184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185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189"/>
      <c r="I87" s="189"/>
      <c r="J87" s="191"/>
      <c r="K87" s="191"/>
      <c r="L87" s="191"/>
      <c r="M87" s="191"/>
      <c r="N87" s="7"/>
      <c r="O87" s="184"/>
      <c r="P87" s="184"/>
      <c r="Q87" s="184"/>
      <c r="R87" s="184"/>
      <c r="S87" s="184"/>
      <c r="T87" s="184"/>
      <c r="U87" s="184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185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184"/>
      <c r="P88" s="184"/>
      <c r="Q88" s="184"/>
      <c r="R88" s="184"/>
      <c r="S88" s="184"/>
      <c r="T88" s="184"/>
      <c r="U88" s="184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185" t="s">
        <v>49</v>
      </c>
      <c r="C89" s="93">
        <v>4</v>
      </c>
      <c r="D89" s="182">
        <v>0</v>
      </c>
      <c r="E89" s="182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189"/>
      <c r="Q89" s="191"/>
      <c r="R89" s="191"/>
      <c r="S89" s="191"/>
      <c r="T89" s="191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190"/>
      <c r="Q90" s="191"/>
      <c r="R90" s="191"/>
      <c r="S90" s="191"/>
      <c r="T90" s="191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189"/>
      <c r="P91" s="190"/>
      <c r="Q91" s="189"/>
      <c r="R91" s="189"/>
      <c r="S91" s="189"/>
      <c r="T91" s="189"/>
      <c r="U91" s="189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182" t="s">
        <v>2</v>
      </c>
      <c r="C92" s="182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190"/>
      <c r="I92" s="190"/>
      <c r="J92" s="190"/>
      <c r="K92" s="190"/>
      <c r="L92" s="190"/>
      <c r="M92" s="190"/>
      <c r="N92" s="49"/>
      <c r="O92" s="189"/>
      <c r="P92" s="190"/>
      <c r="Q92" s="189"/>
      <c r="R92" s="189"/>
      <c r="S92" s="189"/>
      <c r="T92" s="189"/>
      <c r="U92" s="189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190"/>
      <c r="I93" s="190"/>
      <c r="J93" s="190"/>
      <c r="K93" s="190"/>
      <c r="L93" s="190"/>
      <c r="M93" s="190"/>
      <c r="N93" s="49"/>
      <c r="O93" s="189"/>
      <c r="P93" s="190"/>
      <c r="Q93" s="189"/>
      <c r="R93" s="189"/>
      <c r="S93" s="189"/>
      <c r="T93" s="189"/>
      <c r="U93" s="189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185" t="s">
        <v>46</v>
      </c>
      <c r="C94" s="93">
        <v>1</v>
      </c>
      <c r="D94" s="182">
        <v>0</v>
      </c>
      <c r="E94" s="182">
        <v>0</v>
      </c>
      <c r="F94" s="58">
        <f>D94-E94</f>
        <v>0</v>
      </c>
      <c r="G94" s="5">
        <v>0</v>
      </c>
      <c r="H94" s="190"/>
      <c r="I94" s="190"/>
      <c r="J94" s="190"/>
      <c r="K94" s="190"/>
      <c r="L94" s="190"/>
      <c r="M94" s="190"/>
      <c r="N94" s="49"/>
      <c r="O94" s="189"/>
      <c r="P94" s="190"/>
      <c r="Q94" s="189"/>
      <c r="R94" s="189"/>
      <c r="S94" s="189"/>
      <c r="T94" s="189"/>
      <c r="U94" s="189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190"/>
      <c r="I95" s="190"/>
      <c r="J95" s="190"/>
      <c r="K95" s="190"/>
      <c r="L95" s="190"/>
      <c r="M95" s="190"/>
      <c r="N95" s="49"/>
      <c r="O95" s="189"/>
      <c r="P95" s="190"/>
      <c r="Q95" s="189"/>
      <c r="R95" s="189"/>
      <c r="S95" s="189"/>
      <c r="T95" s="189"/>
      <c r="U95" s="189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185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190"/>
      <c r="I96" s="190"/>
      <c r="J96" s="190"/>
      <c r="K96" s="190"/>
      <c r="L96" s="190"/>
      <c r="M96" s="190"/>
      <c r="N96" s="49"/>
      <c r="O96" s="189"/>
      <c r="P96" s="190"/>
      <c r="Q96" s="189"/>
      <c r="R96" s="189"/>
      <c r="S96" s="189"/>
      <c r="T96" s="189"/>
      <c r="U96" s="189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185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190"/>
      <c r="I97" s="190"/>
      <c r="J97" s="190"/>
      <c r="K97" s="190"/>
      <c r="L97" s="190"/>
      <c r="M97" s="190"/>
      <c r="N97" s="49"/>
      <c r="O97" s="189"/>
      <c r="P97" s="190"/>
      <c r="Q97" s="189"/>
      <c r="R97" s="189"/>
      <c r="S97" s="189"/>
      <c r="T97" s="189"/>
      <c r="U97" s="189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185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190"/>
      <c r="I98" s="190"/>
      <c r="J98" s="190"/>
      <c r="K98" s="190"/>
      <c r="L98" s="190"/>
      <c r="M98" s="190"/>
      <c r="N98" s="49"/>
      <c r="O98" s="189"/>
      <c r="P98" s="190"/>
      <c r="Q98" s="189"/>
      <c r="R98" s="189"/>
      <c r="S98" s="189"/>
      <c r="T98" s="189"/>
      <c r="U98" s="189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185" t="s">
        <v>49</v>
      </c>
      <c r="C99" s="93">
        <v>4</v>
      </c>
      <c r="D99" s="182">
        <v>0</v>
      </c>
      <c r="E99" s="182">
        <v>0</v>
      </c>
      <c r="F99" s="93">
        <f>D99-E99</f>
        <v>0</v>
      </c>
      <c r="G99" s="5">
        <f>C99-D99</f>
        <v>4</v>
      </c>
      <c r="H99" s="190"/>
      <c r="I99" s="190"/>
      <c r="J99" s="190"/>
      <c r="K99" s="190"/>
      <c r="L99" s="190"/>
      <c r="M99" s="190"/>
      <c r="N99" s="49"/>
      <c r="O99" s="189"/>
      <c r="P99" s="190"/>
      <c r="Q99" s="189"/>
      <c r="R99" s="189"/>
      <c r="S99" s="189"/>
      <c r="T99" s="189"/>
      <c r="U99" s="189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190"/>
      <c r="Q100" s="191"/>
      <c r="R100" s="191"/>
      <c r="S100" s="191"/>
      <c r="T100" s="191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189"/>
      <c r="P101" s="190"/>
      <c r="Q101" s="189"/>
      <c r="R101" s="189"/>
      <c r="S101" s="189"/>
      <c r="T101" s="189"/>
      <c r="U101" s="189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182" t="s">
        <v>2</v>
      </c>
      <c r="C102" s="182"/>
      <c r="D102" s="93"/>
      <c r="E102" s="93"/>
      <c r="F102" s="58"/>
      <c r="G102" s="5"/>
      <c r="H102" s="190"/>
      <c r="I102" s="190"/>
      <c r="J102" s="190"/>
      <c r="K102" s="190"/>
      <c r="L102" s="190"/>
      <c r="M102" s="190"/>
      <c r="N102" s="49"/>
      <c r="O102" s="189"/>
      <c r="P102" s="190"/>
      <c r="Q102" s="189"/>
      <c r="R102" s="189"/>
      <c r="S102" s="189"/>
      <c r="T102" s="189"/>
      <c r="U102" s="189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190"/>
      <c r="I103" s="190"/>
      <c r="J103" s="190"/>
      <c r="K103" s="190"/>
      <c r="L103" s="190"/>
      <c r="M103" s="190"/>
      <c r="N103" s="49"/>
      <c r="O103" s="189"/>
      <c r="P103" s="190"/>
      <c r="Q103" s="189"/>
      <c r="R103" s="189"/>
      <c r="S103" s="189"/>
      <c r="T103" s="189"/>
      <c r="U103" s="189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185" t="s">
        <v>46</v>
      </c>
      <c r="C104" s="93"/>
      <c r="D104" s="182"/>
      <c r="E104" s="182"/>
      <c r="F104" s="58"/>
      <c r="G104" s="5"/>
      <c r="H104" s="190"/>
      <c r="I104" s="190"/>
      <c r="J104" s="190"/>
      <c r="K104" s="190"/>
      <c r="L104" s="190"/>
      <c r="M104" s="190"/>
      <c r="N104" s="49"/>
      <c r="O104" s="189"/>
      <c r="P104" s="190"/>
      <c r="Q104" s="189"/>
      <c r="R104" s="189"/>
      <c r="S104" s="189"/>
      <c r="T104" s="189"/>
      <c r="U104" s="189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190"/>
      <c r="I105" s="190"/>
      <c r="J105" s="190"/>
      <c r="K105" s="190"/>
      <c r="L105" s="190"/>
      <c r="M105" s="190"/>
      <c r="N105" s="49"/>
      <c r="O105" s="189"/>
      <c r="P105" s="190"/>
      <c r="Q105" s="189"/>
      <c r="R105" s="189"/>
      <c r="S105" s="189"/>
      <c r="T105" s="189"/>
      <c r="U105" s="189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185" t="s">
        <v>12</v>
      </c>
      <c r="C106" s="93"/>
      <c r="D106" s="19"/>
      <c r="E106" s="19"/>
      <c r="F106" s="93"/>
      <c r="G106" s="5"/>
      <c r="H106" s="190"/>
      <c r="I106" s="190"/>
      <c r="J106" s="190"/>
      <c r="K106" s="190"/>
      <c r="L106" s="190"/>
      <c r="M106" s="190"/>
      <c r="N106" s="49"/>
      <c r="O106" s="189"/>
      <c r="P106" s="190"/>
      <c r="Q106" s="189"/>
      <c r="R106" s="189"/>
      <c r="S106" s="189"/>
      <c r="T106" s="189"/>
      <c r="U106" s="189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185" t="s">
        <v>13</v>
      </c>
      <c r="C107" s="93"/>
      <c r="D107" s="19"/>
      <c r="E107" s="19"/>
      <c r="F107" s="93"/>
      <c r="G107" s="5"/>
      <c r="H107" s="190"/>
      <c r="I107" s="190"/>
      <c r="J107" s="190"/>
      <c r="K107" s="190"/>
      <c r="L107" s="190"/>
      <c r="M107" s="190"/>
      <c r="N107" s="49"/>
      <c r="O107" s="189"/>
      <c r="P107" s="190"/>
      <c r="Q107" s="189"/>
      <c r="R107" s="189"/>
      <c r="S107" s="189"/>
      <c r="T107" s="189"/>
      <c r="U107" s="189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185" t="s">
        <v>72</v>
      </c>
      <c r="C108" s="93"/>
      <c r="D108" s="93"/>
      <c r="E108" s="93"/>
      <c r="F108" s="93"/>
      <c r="G108" s="90"/>
      <c r="H108" s="190"/>
      <c r="I108" s="190"/>
      <c r="J108" s="190"/>
      <c r="K108" s="190"/>
      <c r="L108" s="190"/>
      <c r="M108" s="190"/>
      <c r="N108" s="49"/>
      <c r="O108" s="189"/>
      <c r="P108" s="190"/>
      <c r="Q108" s="189"/>
      <c r="R108" s="189"/>
      <c r="S108" s="189"/>
      <c r="T108" s="189"/>
      <c r="U108" s="189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185" t="s">
        <v>49</v>
      </c>
      <c r="C109" s="93"/>
      <c r="D109" s="182"/>
      <c r="E109" s="182"/>
      <c r="F109" s="93"/>
      <c r="G109" s="5"/>
      <c r="H109" s="190"/>
      <c r="I109" s="190"/>
      <c r="J109" s="190"/>
      <c r="K109" s="190"/>
      <c r="L109" s="190"/>
      <c r="M109" s="190"/>
      <c r="N109" s="49"/>
      <c r="O109" s="189"/>
      <c r="P109" s="190"/>
      <c r="Q109" s="189"/>
      <c r="R109" s="189"/>
      <c r="S109" s="189"/>
      <c r="T109" s="189"/>
      <c r="U109" s="189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190"/>
      <c r="Q110" s="191"/>
      <c r="R110" s="191"/>
      <c r="S110" s="191"/>
      <c r="T110" s="191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189"/>
      <c r="P111" s="190"/>
      <c r="Q111" s="189"/>
      <c r="R111" s="189"/>
      <c r="S111" s="189"/>
      <c r="T111" s="189"/>
      <c r="U111" s="189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182" t="s">
        <v>2</v>
      </c>
      <c r="C112" s="182"/>
      <c r="D112" s="93"/>
      <c r="E112" s="93"/>
      <c r="F112" s="58"/>
      <c r="G112" s="5"/>
      <c r="H112" s="190"/>
      <c r="I112" s="190"/>
      <c r="J112" s="190"/>
      <c r="K112" s="190"/>
      <c r="L112" s="190"/>
      <c r="M112" s="190"/>
      <c r="N112" s="49"/>
      <c r="O112" s="189"/>
      <c r="P112" s="190"/>
      <c r="Q112" s="189"/>
      <c r="R112" s="189"/>
      <c r="S112" s="189"/>
      <c r="T112" s="189"/>
      <c r="U112" s="189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190"/>
      <c r="I113" s="190"/>
      <c r="J113" s="190"/>
      <c r="K113" s="190"/>
      <c r="L113" s="190"/>
      <c r="M113" s="190"/>
      <c r="N113" s="49"/>
      <c r="O113" s="189"/>
      <c r="P113" s="190"/>
      <c r="Q113" s="189"/>
      <c r="R113" s="189"/>
      <c r="S113" s="189"/>
      <c r="T113" s="189"/>
      <c r="U113" s="189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185" t="s">
        <v>46</v>
      </c>
      <c r="C114" s="93"/>
      <c r="D114" s="182"/>
      <c r="E114" s="182"/>
      <c r="F114" s="58"/>
      <c r="G114" s="5"/>
      <c r="H114" s="190"/>
      <c r="I114" s="190"/>
      <c r="J114" s="190"/>
      <c r="K114" s="190"/>
      <c r="L114" s="190"/>
      <c r="M114" s="190"/>
      <c r="N114" s="49"/>
      <c r="O114" s="189"/>
      <c r="P114" s="190"/>
      <c r="Q114" s="189"/>
      <c r="R114" s="189"/>
      <c r="S114" s="189"/>
      <c r="T114" s="189"/>
      <c r="U114" s="189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190"/>
      <c r="I115" s="190"/>
      <c r="J115" s="190"/>
      <c r="K115" s="190"/>
      <c r="L115" s="190"/>
      <c r="M115" s="190"/>
      <c r="N115" s="49"/>
      <c r="O115" s="189"/>
      <c r="P115" s="190"/>
      <c r="Q115" s="189"/>
      <c r="R115" s="189"/>
      <c r="S115" s="189"/>
      <c r="T115" s="189"/>
      <c r="U115" s="189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185" t="s">
        <v>12</v>
      </c>
      <c r="C116" s="93"/>
      <c r="D116" s="19"/>
      <c r="E116" s="19"/>
      <c r="F116" s="93"/>
      <c r="G116" s="5"/>
      <c r="H116" s="190"/>
      <c r="I116" s="190"/>
      <c r="J116" s="190"/>
      <c r="K116" s="190"/>
      <c r="L116" s="190"/>
      <c r="M116" s="190"/>
      <c r="N116" s="49"/>
      <c r="O116" s="189"/>
      <c r="P116" s="190"/>
      <c r="Q116" s="189"/>
      <c r="R116" s="189"/>
      <c r="S116" s="189"/>
      <c r="T116" s="189"/>
      <c r="U116" s="189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185" t="s">
        <v>13</v>
      </c>
      <c r="C117" s="93"/>
      <c r="D117" s="19"/>
      <c r="E117" s="19"/>
      <c r="F117" s="93"/>
      <c r="G117" s="5"/>
      <c r="H117" s="190"/>
      <c r="I117" s="190"/>
      <c r="J117" s="190"/>
      <c r="K117" s="190"/>
      <c r="L117" s="190"/>
      <c r="M117" s="190"/>
      <c r="N117" s="49"/>
      <c r="O117" s="189"/>
      <c r="P117" s="190"/>
      <c r="Q117" s="189"/>
      <c r="R117" s="189"/>
      <c r="S117" s="189"/>
      <c r="T117" s="189"/>
      <c r="U117" s="189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185" t="s">
        <v>72</v>
      </c>
      <c r="C118" s="93"/>
      <c r="D118" s="93"/>
      <c r="E118" s="93"/>
      <c r="F118" s="93"/>
      <c r="G118" s="90"/>
      <c r="H118" s="190"/>
      <c r="I118" s="190"/>
      <c r="J118" s="190"/>
      <c r="K118" s="190"/>
      <c r="L118" s="190"/>
      <c r="M118" s="190"/>
      <c r="N118" s="49"/>
      <c r="O118" s="189"/>
      <c r="P118" s="190"/>
      <c r="Q118" s="189"/>
      <c r="R118" s="189"/>
      <c r="S118" s="189"/>
      <c r="T118" s="189"/>
      <c r="U118" s="189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185" t="s">
        <v>49</v>
      </c>
      <c r="C119" s="93"/>
      <c r="D119" s="182"/>
      <c r="E119" s="182"/>
      <c r="F119" s="93"/>
      <c r="G119" s="5"/>
      <c r="H119" s="190"/>
      <c r="I119" s="190"/>
      <c r="J119" s="190"/>
      <c r="K119" s="190"/>
      <c r="L119" s="190"/>
      <c r="M119" s="190"/>
      <c r="N119" s="49"/>
      <c r="O119" s="189"/>
      <c r="P119" s="190"/>
      <c r="Q119" s="189"/>
      <c r="R119" s="189"/>
      <c r="S119" s="189"/>
      <c r="T119" s="189"/>
      <c r="U119" s="189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190"/>
      <c r="J120" s="190"/>
      <c r="K120" s="191"/>
      <c r="L120" s="191"/>
      <c r="M120" s="191"/>
      <c r="N120" s="7"/>
      <c r="O120" s="50"/>
      <c r="P120" s="186"/>
      <c r="Q120" s="186"/>
      <c r="R120" s="186"/>
      <c r="S120" s="186"/>
      <c r="T120" s="186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188"/>
      <c r="K121" s="188"/>
      <c r="L121" s="188"/>
      <c r="M121" s="188"/>
      <c r="N121" s="188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189"/>
      <c r="Q122" s="190"/>
      <c r="R122" s="190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189"/>
      <c r="J123" s="191"/>
      <c r="K123" s="191"/>
      <c r="L123" s="191"/>
      <c r="M123" s="191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189"/>
      <c r="B124" s="189"/>
      <c r="C124" s="191"/>
      <c r="D124" s="191"/>
      <c r="E124" s="191"/>
      <c r="F124" s="191"/>
      <c r="G124" s="7"/>
      <c r="H124" s="261"/>
      <c r="I124" s="261"/>
      <c r="J124" s="187"/>
      <c r="K124" s="187"/>
      <c r="L124" s="187"/>
      <c r="M124" s="187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189"/>
      <c r="B125" s="189"/>
      <c r="C125" s="191"/>
      <c r="D125" s="191"/>
      <c r="E125" s="191"/>
      <c r="F125" s="191"/>
      <c r="G125" s="7"/>
      <c r="H125" s="76"/>
      <c r="I125" s="76"/>
      <c r="J125" s="76"/>
      <c r="K125" s="76"/>
      <c r="L125" s="76"/>
      <c r="M125" s="76"/>
      <c r="N125" s="76"/>
      <c r="O125" s="18"/>
      <c r="P125" s="189"/>
      <c r="Q125" s="189"/>
      <c r="R125" s="190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189"/>
      <c r="B126" s="189"/>
      <c r="C126" s="191"/>
      <c r="D126" s="191"/>
      <c r="E126" s="191"/>
      <c r="F126" s="191"/>
      <c r="G126" s="7"/>
      <c r="H126" s="49"/>
      <c r="I126" s="190"/>
      <c r="J126" s="190"/>
      <c r="K126" s="191"/>
      <c r="L126" s="191"/>
      <c r="M126" s="191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189"/>
      <c r="B127" s="189"/>
      <c r="C127" s="190"/>
      <c r="D127" s="191"/>
      <c r="E127" s="191"/>
      <c r="F127" s="191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94" customFormat="1" ht="10.7" customHeight="1">
      <c r="A128" s="189"/>
      <c r="B128" s="191"/>
      <c r="C128" s="191"/>
      <c r="D128" s="191"/>
      <c r="E128" s="191"/>
      <c r="F128" s="191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190"/>
      <c r="J129" s="191"/>
      <c r="K129" s="191"/>
      <c r="L129" s="191"/>
      <c r="M129" s="191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190"/>
      <c r="I130" s="190"/>
      <c r="J130" s="191"/>
      <c r="K130" s="191"/>
      <c r="L130" s="191"/>
      <c r="M130" s="191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189"/>
      <c r="B131" s="189"/>
      <c r="C131" s="191"/>
      <c r="D131" s="191"/>
      <c r="E131" s="191"/>
      <c r="F131" s="191"/>
      <c r="G131" s="7"/>
      <c r="H131" s="49"/>
      <c r="I131" s="189"/>
      <c r="J131" s="191"/>
      <c r="K131" s="191"/>
      <c r="L131" s="191"/>
      <c r="M131" s="191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190"/>
      <c r="C132" s="191"/>
      <c r="D132" s="191"/>
      <c r="E132" s="191"/>
      <c r="F132" s="191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189"/>
      <c r="B133" s="189"/>
      <c r="C133" s="191"/>
      <c r="D133" s="191"/>
      <c r="E133" s="191"/>
      <c r="F133" s="191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189"/>
      <c r="C134" s="191"/>
      <c r="D134" s="191"/>
      <c r="E134" s="191"/>
      <c r="F134" s="191"/>
      <c r="G134" s="7"/>
      <c r="H134" s="49"/>
      <c r="I134" s="189"/>
      <c r="J134" s="191"/>
      <c r="K134" s="191"/>
      <c r="L134" s="191"/>
      <c r="M134" s="191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189"/>
      <c r="B135" s="189"/>
      <c r="C135" s="191"/>
      <c r="D135" s="191"/>
      <c r="E135" s="191"/>
      <c r="F135" s="191"/>
      <c r="G135" s="7"/>
      <c r="H135" s="190"/>
      <c r="I135" s="189"/>
      <c r="J135" s="191"/>
      <c r="K135" s="191"/>
      <c r="L135" s="191"/>
      <c r="M135" s="191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189"/>
      <c r="B136" s="189"/>
      <c r="C136" s="191"/>
      <c r="D136" s="191"/>
      <c r="E136" s="191"/>
      <c r="F136" s="191"/>
      <c r="G136" s="7"/>
    </row>
  </sheetData>
  <mergeCells count="111"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topLeftCell="A55" zoomScale="115" zoomScaleNormal="100" zoomScaleSheetLayoutView="115" workbookViewId="0">
      <selection activeCell="I66" sqref="I66"/>
    </sheetView>
  </sheetViews>
  <sheetFormatPr defaultRowHeight="15.75"/>
  <cols>
    <col min="1" max="1" width="3.7109375" style="196" customWidth="1"/>
    <col min="2" max="2" width="24.28515625" style="195" bestFit="1" customWidth="1"/>
    <col min="3" max="3" width="8.5703125" style="196" bestFit="1" customWidth="1"/>
    <col min="4" max="4" width="7.5703125" style="196" bestFit="1" customWidth="1"/>
    <col min="5" max="5" width="7.7109375" style="3" customWidth="1"/>
    <col min="6" max="6" width="6.42578125" style="196" bestFit="1" customWidth="1"/>
    <col min="7" max="7" width="5.42578125" style="196" customWidth="1"/>
    <col min="8" max="8" width="3.7109375" style="196" customWidth="1"/>
    <col min="9" max="9" width="26" style="195" bestFit="1" customWidth="1"/>
    <col min="10" max="10" width="8.5703125" style="196" bestFit="1" customWidth="1"/>
    <col min="11" max="11" width="8.7109375" style="196" bestFit="1" customWidth="1"/>
    <col min="12" max="12" width="9" style="196" customWidth="1"/>
    <col min="13" max="13" width="8.85546875" style="196" customWidth="1"/>
    <col min="14" max="14" width="7.140625" style="3" bestFit="1" customWidth="1"/>
    <col min="15" max="15" width="15.140625" style="196" bestFit="1" customWidth="1"/>
    <col min="16" max="16384" width="9.140625" style="196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126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206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198"/>
      <c r="P5" s="198"/>
      <c r="Q5" s="199"/>
      <c r="R5" s="199"/>
      <c r="S5" s="199"/>
      <c r="T5" s="199"/>
      <c r="U5" s="7"/>
      <c r="V5" s="200"/>
      <c r="W5" s="198"/>
      <c r="X5" s="200"/>
      <c r="Y5" s="199"/>
      <c r="Z5" s="199"/>
      <c r="AA5" s="199"/>
      <c r="AB5" s="7"/>
    </row>
    <row r="6" spans="1:28" ht="12" customHeight="1">
      <c r="A6" s="206">
        <v>2</v>
      </c>
      <c r="B6" s="206" t="s">
        <v>67</v>
      </c>
      <c r="C6" s="93">
        <v>1</v>
      </c>
      <c r="D6" s="207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207">
        <v>77</v>
      </c>
      <c r="I6" s="206" t="s">
        <v>59</v>
      </c>
      <c r="J6" s="207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198"/>
      <c r="P6" s="198"/>
      <c r="Q6" s="199"/>
      <c r="R6" s="199"/>
      <c r="S6" s="199"/>
      <c r="T6" s="199"/>
      <c r="U6" s="7"/>
      <c r="V6" s="200"/>
      <c r="W6" s="198"/>
      <c r="X6" s="200"/>
      <c r="Y6" s="199"/>
      <c r="Z6" s="199"/>
      <c r="AA6" s="199"/>
      <c r="AB6" s="7"/>
    </row>
    <row r="7" spans="1:28" ht="12" customHeight="1">
      <c r="A7" s="206">
        <v>3</v>
      </c>
      <c r="B7" s="206" t="s">
        <v>45</v>
      </c>
      <c r="C7" s="93">
        <v>1</v>
      </c>
      <c r="D7" s="207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206" t="s">
        <v>56</v>
      </c>
      <c r="J7" s="207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198"/>
      <c r="P7" s="198"/>
      <c r="Q7" s="199"/>
      <c r="R7" s="199"/>
      <c r="S7" s="199"/>
      <c r="T7" s="199"/>
      <c r="U7" s="7"/>
      <c r="V7" s="200"/>
      <c r="W7" s="198"/>
      <c r="X7" s="200"/>
      <c r="Y7" s="199"/>
      <c r="Z7" s="199"/>
      <c r="AA7" s="199"/>
      <c r="AB7" s="7"/>
    </row>
    <row r="8" spans="1:28" ht="12" customHeight="1">
      <c r="A8" s="206">
        <v>4</v>
      </c>
      <c r="B8" s="206" t="s">
        <v>101</v>
      </c>
      <c r="C8" s="207">
        <v>3</v>
      </c>
      <c r="D8" s="207">
        <v>2</v>
      </c>
      <c r="E8" s="93">
        <v>1</v>
      </c>
      <c r="F8" s="93">
        <f t="shared" si="0"/>
        <v>1</v>
      </c>
      <c r="G8" s="5">
        <f t="shared" si="1"/>
        <v>1</v>
      </c>
      <c r="H8" s="207">
        <v>79</v>
      </c>
      <c r="I8" s="206" t="s">
        <v>60</v>
      </c>
      <c r="J8" s="207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198"/>
      <c r="P8" s="198"/>
      <c r="Q8" s="200"/>
      <c r="R8" s="199"/>
      <c r="S8" s="199"/>
      <c r="T8" s="199"/>
      <c r="U8" s="7"/>
      <c r="V8" s="200"/>
      <c r="W8" s="198"/>
      <c r="X8" s="200"/>
      <c r="Y8" s="199"/>
      <c r="Z8" s="199"/>
      <c r="AA8" s="199"/>
      <c r="AB8" s="7"/>
    </row>
    <row r="9" spans="1:28" ht="12" customHeight="1">
      <c r="A9" s="206">
        <v>5</v>
      </c>
      <c r="B9" s="93" t="s">
        <v>4</v>
      </c>
      <c r="C9" s="93">
        <v>1</v>
      </c>
      <c r="D9" s="207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207" t="s">
        <v>114</v>
      </c>
      <c r="J9" s="207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198"/>
      <c r="P9" s="200"/>
      <c r="Q9" s="199"/>
      <c r="R9" s="199"/>
      <c r="S9" s="199"/>
      <c r="T9" s="199"/>
      <c r="U9" s="7"/>
      <c r="V9" s="200"/>
      <c r="W9" s="200"/>
      <c r="X9" s="200"/>
      <c r="Y9" s="199"/>
      <c r="Z9" s="199"/>
      <c r="AA9" s="199"/>
      <c r="AB9" s="7"/>
    </row>
    <row r="10" spans="1:28" ht="12" customHeight="1">
      <c r="A10" s="206">
        <v>6</v>
      </c>
      <c r="B10" s="75" t="s">
        <v>113</v>
      </c>
      <c r="C10" s="93">
        <v>2</v>
      </c>
      <c r="D10" s="207">
        <v>2</v>
      </c>
      <c r="E10" s="93">
        <v>2</v>
      </c>
      <c r="F10" s="93">
        <f t="shared" si="0"/>
        <v>0</v>
      </c>
      <c r="G10" s="5">
        <f t="shared" si="1"/>
        <v>0</v>
      </c>
      <c r="H10" s="207">
        <v>81</v>
      </c>
      <c r="I10" s="207" t="s">
        <v>78</v>
      </c>
      <c r="J10" s="207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198"/>
      <c r="P10" s="200"/>
      <c r="Q10" s="199"/>
      <c r="R10" s="199"/>
      <c r="S10" s="199"/>
      <c r="T10" s="199"/>
      <c r="U10" s="7"/>
      <c r="V10" s="200"/>
      <c r="W10" s="200"/>
      <c r="X10" s="200"/>
      <c r="Y10" s="199"/>
      <c r="Z10" s="199"/>
      <c r="AA10" s="199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207">
        <v>1</v>
      </c>
      <c r="E11" s="93">
        <v>0</v>
      </c>
      <c r="F11" s="93">
        <f>D11-E11</f>
        <v>1</v>
      </c>
      <c r="G11" s="5">
        <f t="shared" si="1"/>
        <v>0</v>
      </c>
      <c r="H11" s="10">
        <v>82</v>
      </c>
      <c r="I11" s="206" t="s">
        <v>77</v>
      </c>
      <c r="J11" s="207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198"/>
      <c r="P11" s="200"/>
      <c r="Q11" s="199"/>
      <c r="R11" s="199"/>
      <c r="S11" s="199"/>
      <c r="T11" s="199"/>
      <c r="U11" s="7"/>
      <c r="V11" s="200"/>
      <c r="W11" s="200"/>
      <c r="X11" s="200"/>
      <c r="Y11" s="199"/>
      <c r="Z11" s="199"/>
      <c r="AA11" s="199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5</v>
      </c>
      <c r="F12" s="29">
        <f>SUM(F5:F11)</f>
        <v>2</v>
      </c>
      <c r="G12" s="97">
        <f t="shared" si="1"/>
        <v>3</v>
      </c>
      <c r="H12" s="207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198"/>
      <c r="P12" s="200"/>
      <c r="Q12" s="199"/>
      <c r="R12" s="199"/>
      <c r="S12" s="199"/>
      <c r="T12" s="199"/>
      <c r="U12" s="7"/>
      <c r="V12" s="200"/>
      <c r="W12" s="200"/>
      <c r="X12" s="200"/>
      <c r="Y12" s="199"/>
      <c r="Z12" s="199"/>
      <c r="AA12" s="199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198"/>
      <c r="P13" s="200"/>
      <c r="Q13" s="199"/>
      <c r="R13" s="199"/>
      <c r="S13" s="199"/>
      <c r="T13" s="199"/>
      <c r="U13" s="7"/>
      <c r="V13" s="200"/>
      <c r="W13" s="200"/>
      <c r="X13" s="200"/>
      <c r="Y13" s="199"/>
      <c r="Z13" s="199"/>
      <c r="AA13" s="199"/>
      <c r="AB13" s="7"/>
    </row>
    <row r="14" spans="1:28" ht="12" customHeight="1">
      <c r="A14" s="12">
        <v>8</v>
      </c>
      <c r="B14" s="206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204"/>
      <c r="K14" s="204"/>
      <c r="L14" s="204"/>
      <c r="M14" s="204"/>
      <c r="N14" s="95"/>
      <c r="O14" s="198"/>
      <c r="P14" s="200"/>
      <c r="Q14" s="199"/>
      <c r="R14" s="199"/>
      <c r="S14" s="199"/>
      <c r="T14" s="199"/>
      <c r="U14" s="7"/>
      <c r="V14" s="200"/>
      <c r="W14" s="200"/>
      <c r="X14" s="200"/>
      <c r="Y14" s="199"/>
      <c r="Z14" s="199"/>
      <c r="AA14" s="199"/>
      <c r="AB14" s="7"/>
    </row>
    <row r="15" spans="1:28" ht="12" customHeight="1">
      <c r="A15" s="44">
        <v>9</v>
      </c>
      <c r="B15" s="207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207">
        <v>84</v>
      </c>
      <c r="I15" s="207" t="s">
        <v>75</v>
      </c>
      <c r="J15" s="207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198"/>
      <c r="P15" s="200"/>
      <c r="Q15" s="199"/>
      <c r="R15" s="199"/>
      <c r="S15" s="199"/>
      <c r="T15" s="199"/>
      <c r="U15" s="7"/>
      <c r="V15" s="200"/>
      <c r="W15" s="200"/>
      <c r="X15" s="200"/>
      <c r="Y15" s="199"/>
      <c r="Z15" s="199"/>
      <c r="AA15" s="199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208"/>
      <c r="I16" s="207" t="s">
        <v>111</v>
      </c>
      <c r="J16" s="207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198"/>
      <c r="P16" s="200"/>
      <c r="Q16" s="199"/>
      <c r="R16" s="199"/>
      <c r="S16" s="199"/>
      <c r="T16" s="199"/>
      <c r="U16" s="7"/>
      <c r="V16" s="200"/>
      <c r="W16" s="200"/>
      <c r="X16" s="200"/>
      <c r="Y16" s="199"/>
      <c r="Z16" s="199"/>
      <c r="AA16" s="199"/>
      <c r="AB16" s="7"/>
    </row>
    <row r="17" spans="1:28" ht="12" customHeight="1">
      <c r="A17" s="293"/>
      <c r="B17" s="206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207" t="s">
        <v>76</v>
      </c>
      <c r="J17" s="207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198"/>
      <c r="P17" s="200"/>
      <c r="Q17" s="199"/>
      <c r="R17" s="199"/>
      <c r="S17" s="199"/>
      <c r="T17" s="199"/>
      <c r="U17" s="7"/>
      <c r="V17" s="200"/>
      <c r="W17" s="200"/>
      <c r="X17" s="200"/>
      <c r="Y17" s="199"/>
      <c r="Z17" s="199"/>
      <c r="AA17" s="199"/>
      <c r="AB17" s="7"/>
    </row>
    <row r="18" spans="1:28" ht="12" customHeight="1">
      <c r="A18" s="44">
        <v>11</v>
      </c>
      <c r="B18" s="206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198"/>
      <c r="P18" s="200"/>
      <c r="Q18" s="199"/>
      <c r="R18" s="199"/>
      <c r="S18" s="199"/>
      <c r="T18" s="199"/>
      <c r="U18" s="7"/>
      <c r="V18" s="200"/>
      <c r="W18" s="198"/>
      <c r="X18" s="200"/>
      <c r="Y18" s="199"/>
      <c r="Z18" s="199"/>
      <c r="AA18" s="199"/>
      <c r="AB18" s="7"/>
    </row>
    <row r="19" spans="1:28" ht="12" customHeight="1">
      <c r="A19" s="12">
        <v>12</v>
      </c>
      <c r="B19" s="206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204"/>
      <c r="K19" s="204"/>
      <c r="L19" s="204"/>
      <c r="M19" s="204"/>
      <c r="N19" s="95"/>
      <c r="O19" s="198"/>
      <c r="P19" s="200"/>
      <c r="Q19" s="199"/>
      <c r="R19" s="199"/>
      <c r="S19" s="199"/>
      <c r="T19" s="199"/>
      <c r="U19" s="7"/>
      <c r="V19" s="200"/>
      <c r="W19" s="198"/>
      <c r="X19" s="200"/>
      <c r="Y19" s="199"/>
      <c r="Z19" s="199"/>
      <c r="AA19" s="199"/>
      <c r="AB19" s="7"/>
    </row>
    <row r="20" spans="1:28" ht="12" customHeight="1">
      <c r="A20" s="44">
        <v>13</v>
      </c>
      <c r="B20" s="206" t="s">
        <v>119</v>
      </c>
      <c r="C20" s="93">
        <v>8</v>
      </c>
      <c r="D20" s="93">
        <v>4</v>
      </c>
      <c r="E20" s="93">
        <v>2</v>
      </c>
      <c r="F20" s="93">
        <f t="shared" si="4"/>
        <v>2</v>
      </c>
      <c r="G20" s="86">
        <f t="shared" si="5"/>
        <v>4</v>
      </c>
      <c r="H20" s="16">
        <v>86</v>
      </c>
      <c r="I20" s="207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198"/>
      <c r="P20" s="200"/>
      <c r="Q20" s="199"/>
      <c r="R20" s="199"/>
      <c r="S20" s="199"/>
      <c r="T20" s="199"/>
      <c r="U20" s="7"/>
      <c r="V20" s="200"/>
      <c r="W20" s="198"/>
      <c r="X20" s="200"/>
      <c r="Y20" s="199"/>
      <c r="Z20" s="199"/>
      <c r="AA20" s="199"/>
      <c r="AB20" s="7"/>
    </row>
    <row r="21" spans="1:28" ht="12" customHeight="1">
      <c r="A21" s="12">
        <v>14</v>
      </c>
      <c r="B21" s="206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207">
        <v>87</v>
      </c>
      <c r="I21" s="207" t="s">
        <v>110</v>
      </c>
      <c r="J21" s="93">
        <v>4</v>
      </c>
      <c r="K21" s="93">
        <v>2</v>
      </c>
      <c r="L21" s="93">
        <v>1</v>
      </c>
      <c r="M21" s="93">
        <f t="shared" ref="M21:M22" si="6">K21-L21</f>
        <v>1</v>
      </c>
      <c r="N21" s="14">
        <f t="shared" ref="N21:N22" si="7">J21-K21</f>
        <v>2</v>
      </c>
      <c r="O21" s="198"/>
      <c r="P21" s="200"/>
      <c r="Q21" s="199"/>
      <c r="R21" s="199"/>
      <c r="S21" s="199"/>
      <c r="T21" s="199"/>
      <c r="U21" s="7"/>
      <c r="V21" s="200"/>
      <c r="W21" s="198"/>
      <c r="X21" s="200"/>
      <c r="Y21" s="199"/>
      <c r="Z21" s="199"/>
      <c r="AA21" s="199"/>
      <c r="AB21" s="7"/>
    </row>
    <row r="22" spans="1:28" ht="12" customHeight="1">
      <c r="A22" s="44">
        <v>15</v>
      </c>
      <c r="B22" s="206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206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200"/>
      <c r="W22" s="198"/>
      <c r="X22" s="200"/>
      <c r="Y22" s="199"/>
      <c r="Z22" s="199"/>
      <c r="AA22" s="199"/>
      <c r="AB22" s="7"/>
    </row>
    <row r="23" spans="1:28" ht="12" customHeight="1">
      <c r="A23" s="12">
        <v>16</v>
      </c>
      <c r="B23" s="206" t="s">
        <v>48</v>
      </c>
      <c r="C23" s="93">
        <v>3</v>
      </c>
      <c r="D23" s="93">
        <v>3</v>
      </c>
      <c r="E23" s="93">
        <v>2</v>
      </c>
      <c r="F23" s="93">
        <f t="shared" si="4"/>
        <v>1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5</v>
      </c>
      <c r="M23" s="29">
        <f>SUM(M20:M22)</f>
        <v>1</v>
      </c>
      <c r="N23" s="51">
        <f>SUM(N20:N22)</f>
        <v>3</v>
      </c>
      <c r="O23" s="198"/>
      <c r="P23" s="198"/>
      <c r="Q23" s="199"/>
      <c r="R23" s="199"/>
      <c r="S23" s="199"/>
      <c r="T23" s="199"/>
      <c r="U23" s="7"/>
      <c r="V23" s="200"/>
      <c r="W23" s="198"/>
      <c r="X23" s="200"/>
      <c r="Y23" s="199"/>
      <c r="Z23" s="199"/>
      <c r="AA23" s="199"/>
      <c r="AB23" s="7"/>
    </row>
    <row r="24" spans="1:28" ht="12" customHeight="1">
      <c r="A24" s="44">
        <v>17</v>
      </c>
      <c r="B24" s="206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204"/>
      <c r="K24" s="204"/>
      <c r="L24" s="204"/>
      <c r="M24" s="204"/>
      <c r="N24" s="95"/>
      <c r="O24" s="198"/>
      <c r="P24" s="198"/>
      <c r="Q24" s="199"/>
      <c r="R24" s="199"/>
      <c r="S24" s="199"/>
      <c r="T24" s="199"/>
      <c r="U24" s="7"/>
      <c r="V24" s="200"/>
      <c r="W24" s="198"/>
      <c r="X24" s="200"/>
      <c r="Y24" s="199"/>
      <c r="Z24" s="199"/>
      <c r="AA24" s="199"/>
      <c r="AB24" s="7"/>
    </row>
    <row r="25" spans="1:28" ht="12" customHeight="1">
      <c r="A25" s="12">
        <v>18</v>
      </c>
      <c r="B25" s="206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206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198"/>
      <c r="P25" s="198"/>
      <c r="Q25" s="199"/>
      <c r="R25" s="199"/>
      <c r="S25" s="199"/>
      <c r="T25" s="199"/>
      <c r="U25" s="7"/>
      <c r="V25" s="200"/>
      <c r="W25" s="198"/>
      <c r="X25" s="200"/>
      <c r="Y25" s="199"/>
      <c r="Z25" s="199"/>
      <c r="AA25" s="199"/>
      <c r="AB25" s="7"/>
    </row>
    <row r="26" spans="1:28" ht="12" customHeight="1">
      <c r="A26" s="44">
        <v>19</v>
      </c>
      <c r="B26" s="206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206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198"/>
      <c r="P26" s="198"/>
      <c r="Q26" s="199"/>
      <c r="R26" s="199"/>
      <c r="S26" s="199"/>
      <c r="T26" s="199"/>
      <c r="U26" s="7"/>
      <c r="V26" s="200"/>
      <c r="W26" s="198"/>
      <c r="X26" s="200"/>
      <c r="Y26" s="199"/>
      <c r="Z26" s="199"/>
      <c r="AA26" s="199"/>
      <c r="AB26" s="7"/>
    </row>
    <row r="27" spans="1:28" ht="12" customHeight="1">
      <c r="A27" s="12">
        <v>20</v>
      </c>
      <c r="B27" s="206" t="s">
        <v>71</v>
      </c>
      <c r="C27" s="93">
        <v>2</v>
      </c>
      <c r="D27" s="93">
        <v>3</v>
      </c>
      <c r="E27" s="93">
        <v>1</v>
      </c>
      <c r="F27" s="93">
        <f t="shared" si="4"/>
        <v>2</v>
      </c>
      <c r="G27" s="86">
        <f t="shared" si="5"/>
        <v>-1</v>
      </c>
      <c r="H27" s="16">
        <v>91</v>
      </c>
      <c r="I27" s="206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198"/>
      <c r="P27" s="198"/>
      <c r="Q27" s="199"/>
      <c r="R27" s="199"/>
      <c r="S27" s="199"/>
      <c r="T27" s="199"/>
      <c r="U27" s="7"/>
      <c r="V27" s="200"/>
      <c r="W27" s="198"/>
      <c r="X27" s="200"/>
      <c r="Y27" s="199"/>
      <c r="Z27" s="199"/>
      <c r="AA27" s="199"/>
      <c r="AB27" s="7"/>
    </row>
    <row r="28" spans="1:28" ht="12" customHeight="1">
      <c r="A28" s="44">
        <v>22</v>
      </c>
      <c r="B28" s="206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198"/>
      <c r="P28" s="198"/>
      <c r="Q28" s="199"/>
      <c r="R28" s="199"/>
      <c r="S28" s="199"/>
      <c r="T28" s="199"/>
      <c r="U28" s="7"/>
      <c r="V28" s="200"/>
      <c r="W28" s="198"/>
      <c r="X28" s="200"/>
      <c r="Y28" s="199"/>
      <c r="Z28" s="199"/>
      <c r="AA28" s="199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16</v>
      </c>
      <c r="F29" s="63">
        <f>SUM(F14:F28)</f>
        <v>6</v>
      </c>
      <c r="G29" s="87">
        <f>C29-D29</f>
        <v>5</v>
      </c>
      <c r="H29" s="305" t="s">
        <v>43</v>
      </c>
      <c r="I29" s="272"/>
      <c r="J29" s="204"/>
      <c r="K29" s="204"/>
      <c r="L29" s="204"/>
      <c r="M29" s="204"/>
      <c r="N29" s="95"/>
      <c r="O29" s="198"/>
      <c r="P29" s="199"/>
      <c r="Q29" s="199"/>
      <c r="R29" s="199"/>
      <c r="S29" s="199"/>
      <c r="T29" s="199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198"/>
      <c r="P30" s="199"/>
      <c r="Q30" s="199"/>
      <c r="R30" s="199"/>
      <c r="S30" s="199"/>
      <c r="T30" s="199"/>
      <c r="U30" s="7"/>
      <c r="V30" s="200"/>
      <c r="W30" s="200"/>
      <c r="X30" s="200"/>
      <c r="Y30" s="199"/>
      <c r="Z30" s="199"/>
      <c r="AA30" s="199"/>
      <c r="AB30" s="7"/>
    </row>
    <row r="31" spans="1:28" ht="12" customHeight="1">
      <c r="A31" s="78">
        <v>22</v>
      </c>
      <c r="B31" s="207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207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</row>
    <row r="33" spans="1:28" ht="12" customHeight="1">
      <c r="A33" s="78">
        <v>23</v>
      </c>
      <c r="B33" s="207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198"/>
      <c r="P33" s="198"/>
      <c r="Q33" s="199"/>
      <c r="R33" s="199"/>
      <c r="S33" s="199"/>
      <c r="T33" s="199"/>
      <c r="U33" s="7"/>
      <c r="V33" s="49"/>
      <c r="W33" s="200"/>
      <c r="X33" s="200"/>
      <c r="Y33" s="199"/>
      <c r="Z33" s="199"/>
      <c r="AA33" s="199"/>
      <c r="AB33" s="7"/>
    </row>
    <row r="34" spans="1:28" ht="12" customHeight="1">
      <c r="A34" s="78">
        <v>24</v>
      </c>
      <c r="B34" s="207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198"/>
      <c r="P34" s="200"/>
      <c r="Q34" s="199"/>
      <c r="R34" s="199"/>
      <c r="S34" s="199"/>
      <c r="T34" s="199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207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198"/>
      <c r="P35" s="198"/>
      <c r="Q35" s="199"/>
      <c r="R35" s="199"/>
      <c r="S35" s="199"/>
      <c r="T35" s="199"/>
      <c r="U35" s="7"/>
      <c r="V35" s="49"/>
      <c r="W35" s="198"/>
      <c r="X35" s="199"/>
      <c r="Y35" s="199"/>
      <c r="Z35" s="199"/>
      <c r="AA35" s="199"/>
      <c r="AB35" s="7"/>
    </row>
    <row r="36" spans="1:28" s="4" customFormat="1" ht="12" customHeight="1">
      <c r="A36" s="78">
        <v>26</v>
      </c>
      <c r="B36" s="207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204"/>
      <c r="K36" s="204"/>
      <c r="L36" s="204"/>
      <c r="M36" s="204"/>
      <c r="N36" s="95"/>
      <c r="O36" s="198"/>
      <c r="P36" s="198"/>
      <c r="Q36" s="199"/>
      <c r="R36" s="199"/>
      <c r="S36" s="199"/>
      <c r="T36" s="199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207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198"/>
      <c r="P37" s="198"/>
      <c r="Q37" s="199"/>
      <c r="R37" s="199"/>
      <c r="S37" s="199"/>
      <c r="T37" s="199"/>
      <c r="U37" s="7"/>
      <c r="V37" s="205"/>
      <c r="W37" s="205"/>
      <c r="X37" s="205"/>
      <c r="Y37" s="205"/>
      <c r="Z37" s="205"/>
      <c r="AA37" s="205"/>
      <c r="AB37" s="205"/>
    </row>
    <row r="38" spans="1:28" s="4" customFormat="1" ht="12" customHeight="1">
      <c r="A38" s="78">
        <v>28</v>
      </c>
      <c r="B38" s="207" t="s">
        <v>14</v>
      </c>
      <c r="C38" s="93">
        <v>12</v>
      </c>
      <c r="D38" s="93">
        <v>14</v>
      </c>
      <c r="E38" s="93">
        <v>14</v>
      </c>
      <c r="F38" s="93">
        <f t="shared" si="12"/>
        <v>0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198"/>
      <c r="P38" s="198"/>
      <c r="Q38" s="199"/>
      <c r="R38" s="199"/>
      <c r="S38" s="199"/>
      <c r="T38" s="199"/>
      <c r="U38" s="7"/>
      <c r="V38" s="205"/>
      <c r="W38" s="205"/>
      <c r="X38" s="205"/>
      <c r="Y38" s="205"/>
      <c r="Z38" s="205"/>
      <c r="AA38" s="205"/>
      <c r="AB38" s="205"/>
    </row>
    <row r="39" spans="1:28" ht="12" customHeight="1">
      <c r="A39" s="78">
        <v>29</v>
      </c>
      <c r="B39" s="207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198"/>
      <c r="P39" s="198"/>
      <c r="Q39" s="199"/>
      <c r="R39" s="199"/>
      <c r="S39" s="199"/>
      <c r="T39" s="199"/>
      <c r="U39" s="7"/>
      <c r="V39" s="49"/>
      <c r="W39" s="200"/>
      <c r="X39" s="200"/>
      <c r="Y39" s="199"/>
      <c r="Z39" s="199"/>
      <c r="AA39" s="199"/>
      <c r="AB39" s="7"/>
    </row>
    <row r="40" spans="1:28" ht="12" customHeight="1">
      <c r="A40" s="78">
        <v>30</v>
      </c>
      <c r="B40" s="207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198"/>
      <c r="P40" s="198"/>
      <c r="Q40" s="199"/>
      <c r="R40" s="199"/>
      <c r="S40" s="199"/>
      <c r="T40" s="199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207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200"/>
      <c r="X41" s="199"/>
      <c r="Y41" s="199"/>
      <c r="Z41" s="199"/>
      <c r="AA41" s="199"/>
      <c r="AB41" s="7"/>
    </row>
    <row r="42" spans="1:28" ht="12" customHeight="1">
      <c r="A42" s="78">
        <v>32</v>
      </c>
      <c r="B42" s="207" t="s">
        <v>47</v>
      </c>
      <c r="C42" s="93">
        <v>12</v>
      </c>
      <c r="D42" s="93">
        <v>13</v>
      </c>
      <c r="E42" s="93">
        <v>11</v>
      </c>
      <c r="F42" s="93">
        <f t="shared" si="12"/>
        <v>2</v>
      </c>
      <c r="G42" s="86">
        <f t="shared" si="13"/>
        <v>-1</v>
      </c>
      <c r="I42" s="196" t="s">
        <v>120</v>
      </c>
      <c r="N42" s="196"/>
      <c r="O42" s="205"/>
      <c r="P42" s="205"/>
      <c r="Q42" s="205"/>
      <c r="R42" s="205"/>
      <c r="S42" s="205"/>
      <c r="T42" s="205"/>
      <c r="U42" s="205"/>
      <c r="V42" s="49"/>
      <c r="W42" s="200"/>
      <c r="X42" s="199"/>
      <c r="Y42" s="199"/>
      <c r="Z42" s="199"/>
      <c r="AA42" s="199"/>
      <c r="AB42" s="7"/>
    </row>
    <row r="43" spans="1:28" ht="12" customHeight="1">
      <c r="A43" s="78">
        <v>33</v>
      </c>
      <c r="B43" s="208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205"/>
      <c r="P43" s="205"/>
      <c r="Q43" s="205"/>
      <c r="R43" s="205"/>
      <c r="S43" s="205"/>
      <c r="T43" s="205"/>
      <c r="U43" s="205"/>
      <c r="V43" s="49"/>
      <c r="W43" s="200"/>
      <c r="X43" s="199"/>
      <c r="Y43" s="199"/>
      <c r="Z43" s="199"/>
      <c r="AA43" s="199"/>
      <c r="AB43" s="7"/>
    </row>
    <row r="44" spans="1:28" ht="12" customHeight="1">
      <c r="A44" s="78">
        <v>34</v>
      </c>
      <c r="B44" s="208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205"/>
      <c r="P44" s="205"/>
      <c r="Q44" s="205"/>
      <c r="R44" s="205"/>
      <c r="S44" s="205"/>
      <c r="T44" s="205"/>
      <c r="U44" s="205"/>
      <c r="V44" s="49"/>
      <c r="W44" s="200"/>
      <c r="X44" s="199"/>
      <c r="Y44" s="199"/>
      <c r="Z44" s="199"/>
      <c r="AA44" s="199"/>
      <c r="AB44" s="7"/>
    </row>
    <row r="45" spans="1:28" ht="12" customHeight="1">
      <c r="A45" s="78">
        <v>35</v>
      </c>
      <c r="B45" s="208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205"/>
      <c r="P45" s="205"/>
      <c r="Q45" s="205"/>
      <c r="R45" s="205"/>
      <c r="S45" s="205"/>
      <c r="T45" s="205"/>
      <c r="U45" s="205"/>
      <c r="V45" s="49"/>
      <c r="W45" s="200"/>
      <c r="X45" s="199"/>
      <c r="Y45" s="199"/>
      <c r="Z45" s="199"/>
      <c r="AA45" s="199"/>
      <c r="AB45" s="7"/>
    </row>
    <row r="46" spans="1:28" ht="12" customHeight="1">
      <c r="A46" s="78">
        <v>36</v>
      </c>
      <c r="B46" s="208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206"/>
      <c r="P46" s="206"/>
      <c r="Q46" s="199"/>
      <c r="R46" s="199"/>
      <c r="S46" s="199"/>
      <c r="T46" s="199"/>
      <c r="U46" s="7"/>
      <c r="V46" s="200"/>
      <c r="W46" s="200"/>
      <c r="X46" s="199"/>
      <c r="Y46" s="199"/>
      <c r="Z46" s="199"/>
      <c r="AA46" s="199"/>
      <c r="AB46" s="7"/>
    </row>
    <row r="47" spans="1:28" ht="12" customHeight="1">
      <c r="A47" s="78">
        <v>37</v>
      </c>
      <c r="B47" s="207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207" t="s">
        <v>103</v>
      </c>
      <c r="P47" s="93">
        <f>D20+D21+D22+D25+D26+D27+D28+3</f>
        <v>17</v>
      </c>
      <c r="Q47" s="199"/>
      <c r="R47" s="199"/>
      <c r="S47" s="199"/>
      <c r="T47" s="199"/>
      <c r="U47" s="7"/>
      <c r="V47" s="49"/>
      <c r="W47" s="198"/>
      <c r="X47" s="199"/>
      <c r="Y47" s="199"/>
      <c r="Z47" s="199"/>
      <c r="AA47" s="199"/>
      <c r="AB47" s="7"/>
    </row>
    <row r="48" spans="1:28" ht="12" customHeight="1">
      <c r="A48" s="78">
        <v>38</v>
      </c>
      <c r="B48" s="207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207" t="s">
        <v>104</v>
      </c>
      <c r="P48" s="93">
        <f>D37+D38+D39+D40+D41+D43+D44+D45+D46+D47+D48</f>
        <v>40</v>
      </c>
      <c r="Q48" s="199"/>
      <c r="R48" s="199"/>
      <c r="S48" s="199"/>
      <c r="T48" s="199"/>
      <c r="U48" s="7"/>
      <c r="V48" s="49"/>
      <c r="W48" s="198"/>
      <c r="X48" s="199"/>
      <c r="Y48" s="199"/>
      <c r="Z48" s="199"/>
      <c r="AA48" s="199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54</v>
      </c>
      <c r="F49" s="29">
        <f>SUM(F31:F48)</f>
        <v>3</v>
      </c>
      <c r="G49" s="86">
        <f t="shared" si="13"/>
        <v>-5</v>
      </c>
      <c r="O49" s="207" t="s">
        <v>105</v>
      </c>
      <c r="P49" s="93">
        <f>D23+D42+D58+D69+D78+D89+D99+D109+D119+K38</f>
        <v>29</v>
      </c>
      <c r="Q49" s="199"/>
      <c r="R49" s="199"/>
      <c r="S49" s="199"/>
      <c r="T49" s="199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196"/>
      <c r="N50" s="196"/>
      <c r="O50" s="207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199"/>
      <c r="R50" s="199"/>
      <c r="S50" s="199"/>
      <c r="T50" s="199"/>
      <c r="U50" s="7"/>
      <c r="V50" s="49"/>
      <c r="W50" s="198"/>
      <c r="X50" s="199"/>
      <c r="Y50" s="199"/>
      <c r="Z50" s="199"/>
      <c r="AA50" s="199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196"/>
      <c r="N51" s="196"/>
      <c r="O51" s="207" t="s">
        <v>107</v>
      </c>
      <c r="P51" s="93">
        <v>3</v>
      </c>
      <c r="Q51" s="199"/>
      <c r="R51" s="199"/>
      <c r="S51" s="199"/>
      <c r="T51" s="199"/>
      <c r="U51" s="7"/>
      <c r="V51" s="200"/>
      <c r="W51" s="198"/>
      <c r="X51" s="199"/>
      <c r="Y51" s="199"/>
      <c r="Z51" s="199"/>
      <c r="AA51" s="199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206"/>
      <c r="P52" s="206"/>
      <c r="Q52" s="199"/>
      <c r="R52" s="199"/>
      <c r="S52" s="199"/>
      <c r="T52" s="199"/>
      <c r="U52" s="7"/>
      <c r="V52" s="49"/>
      <c r="W52" s="198"/>
      <c r="X52" s="199"/>
      <c r="Y52" s="199"/>
      <c r="Z52" s="199"/>
      <c r="AA52" s="199"/>
      <c r="AB52" s="7"/>
    </row>
    <row r="53" spans="1:28" ht="12" customHeight="1">
      <c r="A53" s="85">
        <v>41</v>
      </c>
      <c r="B53" s="207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206" t="s">
        <v>109</v>
      </c>
      <c r="P53" s="11">
        <f>M74+N74+M75+M76+N75+N76+K39+P51</f>
        <v>139</v>
      </c>
      <c r="Q53" s="199"/>
      <c r="R53" s="199"/>
      <c r="S53" s="199"/>
      <c r="T53" s="199"/>
      <c r="U53" s="7"/>
      <c r="V53" s="200"/>
      <c r="W53" s="198"/>
      <c r="X53" s="199"/>
      <c r="Y53" s="199"/>
      <c r="Z53" s="199"/>
      <c r="AA53" s="199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55</v>
      </c>
      <c r="F54" s="58">
        <f t="shared" si="14"/>
        <v>0</v>
      </c>
      <c r="G54" s="92">
        <f>C54-D54</f>
        <v>0</v>
      </c>
      <c r="O54" s="198"/>
      <c r="P54" s="198"/>
      <c r="Q54" s="199"/>
      <c r="R54" s="199"/>
      <c r="S54" s="199"/>
      <c r="T54" s="199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207" t="s">
        <v>12</v>
      </c>
      <c r="C55" s="93">
        <v>9</v>
      </c>
      <c r="D55" s="93">
        <v>9</v>
      </c>
      <c r="E55" s="93">
        <v>8</v>
      </c>
      <c r="F55" s="22">
        <f t="shared" si="14"/>
        <v>1</v>
      </c>
      <c r="G55" s="90">
        <f t="shared" si="15"/>
        <v>0</v>
      </c>
      <c r="O55" s="198"/>
      <c r="P55" s="198"/>
      <c r="Q55" s="199"/>
      <c r="R55" s="199"/>
      <c r="S55" s="199"/>
      <c r="T55" s="199"/>
      <c r="U55" s="7"/>
      <c r="V55" s="205"/>
      <c r="W55" s="205"/>
      <c r="X55" s="205"/>
      <c r="Y55" s="205"/>
      <c r="Z55" s="205"/>
      <c r="AA55" s="205"/>
      <c r="AB55" s="205"/>
    </row>
    <row r="56" spans="1:28" ht="12" customHeight="1">
      <c r="A56" s="55">
        <v>44</v>
      </c>
      <c r="B56" s="207" t="s">
        <v>13</v>
      </c>
      <c r="C56" s="93">
        <v>4</v>
      </c>
      <c r="D56" s="93">
        <v>4</v>
      </c>
      <c r="E56" s="93">
        <v>4</v>
      </c>
      <c r="F56" s="93">
        <f t="shared" si="14"/>
        <v>0</v>
      </c>
      <c r="G56" s="90">
        <f t="shared" si="15"/>
        <v>0</v>
      </c>
      <c r="O56" s="198"/>
      <c r="P56" s="198"/>
      <c r="Q56" s="199"/>
      <c r="R56" s="199"/>
      <c r="S56" s="199"/>
      <c r="T56" s="199"/>
      <c r="U56" s="7"/>
      <c r="V56" s="205"/>
      <c r="W56" s="205"/>
      <c r="X56" s="205"/>
      <c r="Y56" s="205"/>
      <c r="Z56" s="205"/>
      <c r="AA56" s="205"/>
      <c r="AB56" s="205"/>
    </row>
    <row r="57" spans="1:28" ht="12" customHeight="1">
      <c r="A57" s="124"/>
      <c r="B57" s="206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196"/>
      <c r="N57" s="196"/>
      <c r="O57" s="276"/>
      <c r="P57" s="276"/>
      <c r="Q57" s="276"/>
      <c r="R57" s="276"/>
      <c r="S57" s="276"/>
      <c r="T57" s="276"/>
      <c r="U57" s="276"/>
      <c r="V57" s="49"/>
      <c r="W57" s="198"/>
      <c r="X57" s="199"/>
      <c r="Y57" s="199"/>
      <c r="Z57" s="199"/>
      <c r="AA57" s="199"/>
      <c r="AB57" s="7"/>
    </row>
    <row r="58" spans="1:28" ht="12" customHeight="1">
      <c r="A58" s="85">
        <v>45</v>
      </c>
      <c r="B58" s="207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196"/>
      <c r="N58" s="196"/>
      <c r="O58" s="198"/>
      <c r="P58" s="198"/>
      <c r="Q58" s="199"/>
      <c r="R58" s="199"/>
      <c r="S58" s="199"/>
      <c r="T58" s="199"/>
      <c r="U58" s="7"/>
      <c r="V58" s="49"/>
      <c r="W58" s="198"/>
      <c r="X58" s="199"/>
      <c r="Y58" s="199"/>
      <c r="Z58" s="199"/>
      <c r="AA58" s="199"/>
      <c r="AB58" s="7"/>
    </row>
    <row r="59" spans="1:28" ht="12" customHeight="1">
      <c r="A59" s="55">
        <v>46</v>
      </c>
      <c r="B59" s="207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198"/>
      <c r="P59" s="200"/>
      <c r="Q59" s="199"/>
      <c r="R59" s="199"/>
      <c r="S59" s="199"/>
      <c r="T59" s="199"/>
      <c r="U59" s="7"/>
      <c r="V59" s="49"/>
      <c r="W59" s="198"/>
      <c r="X59" s="199"/>
      <c r="Y59" s="199"/>
      <c r="Z59" s="199"/>
      <c r="AA59" s="199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78</v>
      </c>
      <c r="F60" s="29">
        <f>SUM(F51:F59)</f>
        <v>1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211</v>
      </c>
      <c r="K60" s="62"/>
      <c r="L60" s="303" t="s">
        <v>96</v>
      </c>
      <c r="M60" s="304"/>
      <c r="N60" s="100">
        <v>125</v>
      </c>
      <c r="O60" s="24"/>
      <c r="P60" s="200"/>
      <c r="Q60" s="199"/>
      <c r="R60" s="199"/>
      <c r="S60" s="199"/>
      <c r="T60" s="199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40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199"/>
      <c r="X61" s="199"/>
      <c r="Y61" s="199"/>
      <c r="Z61" s="199"/>
      <c r="AA61" s="199"/>
      <c r="AB61" s="7"/>
    </row>
    <row r="62" spans="1:28" ht="12" customHeight="1">
      <c r="A62" s="44">
        <v>47</v>
      </c>
      <c r="B62" s="206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251</v>
      </c>
      <c r="K62" s="199"/>
      <c r="L62" s="279" t="s">
        <v>95</v>
      </c>
      <c r="M62" s="299"/>
      <c r="N62" s="5">
        <f>SUM(N60:N61)</f>
        <v>274</v>
      </c>
      <c r="O62" s="198"/>
      <c r="P62" s="198"/>
      <c r="Q62" s="199"/>
      <c r="R62" s="199"/>
      <c r="S62" s="199"/>
      <c r="T62" s="199"/>
      <c r="U62" s="7"/>
      <c r="V62" s="24"/>
      <c r="W62" s="199"/>
      <c r="X62" s="199"/>
      <c r="Y62" s="199"/>
      <c r="Z62" s="199"/>
      <c r="AA62" s="199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199"/>
      <c r="J63" s="199"/>
      <c r="K63" s="199"/>
      <c r="L63" s="199"/>
      <c r="M63" s="199"/>
      <c r="N63" s="7"/>
      <c r="O63" s="198"/>
      <c r="P63" s="198"/>
      <c r="Q63" s="199"/>
      <c r="R63" s="199"/>
      <c r="S63" s="199"/>
      <c r="T63" s="199"/>
      <c r="U63" s="7"/>
      <c r="V63" s="24"/>
      <c r="W63" s="199"/>
      <c r="X63" s="199"/>
      <c r="Y63" s="199"/>
      <c r="Z63" s="199"/>
      <c r="AA63" s="199"/>
      <c r="AB63" s="7"/>
    </row>
    <row r="64" spans="1:28" ht="12" customHeight="1">
      <c r="A64" s="44">
        <v>49</v>
      </c>
      <c r="B64" s="207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199"/>
      <c r="J64" s="300" t="s">
        <v>35</v>
      </c>
      <c r="K64" s="300"/>
      <c r="L64" s="300"/>
      <c r="M64" s="300"/>
      <c r="N64" s="301"/>
      <c r="O64" s="198"/>
      <c r="P64" s="200"/>
      <c r="Q64" s="199"/>
      <c r="R64" s="199"/>
      <c r="S64" s="199"/>
      <c r="T64" s="199"/>
      <c r="U64" s="7"/>
      <c r="V64" s="24"/>
      <c r="W64" s="199"/>
      <c r="X64" s="199"/>
      <c r="Y64" s="199"/>
      <c r="Z64" s="199"/>
      <c r="AA64" s="199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55</v>
      </c>
      <c r="F65" s="58">
        <f t="shared" si="16"/>
        <v>1</v>
      </c>
      <c r="G65" s="58">
        <f>C65-D65</f>
        <v>-1</v>
      </c>
      <c r="H65" s="38"/>
      <c r="I65" s="198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198"/>
      <c r="P65" s="200"/>
      <c r="Q65" s="199"/>
      <c r="R65" s="199"/>
      <c r="S65" s="199"/>
      <c r="T65" s="199"/>
      <c r="U65" s="7"/>
      <c r="V65" s="24"/>
      <c r="W65" s="199"/>
      <c r="X65" s="199"/>
      <c r="Y65" s="199"/>
      <c r="Z65" s="199"/>
      <c r="AA65" s="199"/>
      <c r="AB65" s="7"/>
    </row>
    <row r="66" spans="1:28" ht="12" customHeight="1">
      <c r="A66" s="55">
        <v>51</v>
      </c>
      <c r="B66" s="207" t="s">
        <v>12</v>
      </c>
      <c r="C66" s="93">
        <v>9</v>
      </c>
      <c r="D66" s="93">
        <v>9</v>
      </c>
      <c r="E66" s="93">
        <v>8</v>
      </c>
      <c r="F66" s="22">
        <f t="shared" si="16"/>
        <v>1</v>
      </c>
      <c r="G66" s="22">
        <f>C66-D66</f>
        <v>0</v>
      </c>
      <c r="H66" s="39"/>
      <c r="I66" s="200"/>
      <c r="J66" s="8">
        <f>C12+C29+C49+C60+C70+C80+J13+J18+J23+J28+J35+J40+C90+C100+C110</f>
        <v>536</v>
      </c>
      <c r="K66" s="8">
        <f>D12+D49+D60+D70+D80+K13+K18+K23+K28+K35+K40+D29+D90+D100+D110+D120</f>
        <v>269</v>
      </c>
      <c r="L66" s="8">
        <f>E12+E29+E49+E60+E70+E80+E90+L13+L18+L23+L28+L35+L40+E100+E110+E120</f>
        <v>251</v>
      </c>
      <c r="M66" s="8">
        <f>F12+F29+F49+F60+F70+F80+F90+M13+M18+M23+M28+M35+M40+F100+F110+F120</f>
        <v>18</v>
      </c>
      <c r="N66" s="104">
        <f>M66/K66</f>
        <v>6.6914498141263934E-2</v>
      </c>
      <c r="O66" s="198"/>
      <c r="P66" s="200"/>
      <c r="Q66" s="199"/>
      <c r="R66" s="199"/>
      <c r="S66" s="199"/>
      <c r="T66" s="199"/>
      <c r="U66" s="7"/>
      <c r="V66" s="24"/>
      <c r="W66" s="199"/>
      <c r="X66" s="199"/>
      <c r="Y66" s="199"/>
      <c r="Z66" s="199"/>
      <c r="AA66" s="199"/>
      <c r="AB66" s="7"/>
    </row>
    <row r="67" spans="1:28" ht="12" customHeight="1">
      <c r="A67" s="44">
        <v>52</v>
      </c>
      <c r="B67" s="207" t="s">
        <v>13</v>
      </c>
      <c r="C67" s="93">
        <v>4</v>
      </c>
      <c r="D67" s="93">
        <v>3</v>
      </c>
      <c r="E67" s="93">
        <v>3</v>
      </c>
      <c r="F67" s="22">
        <f t="shared" si="16"/>
        <v>0</v>
      </c>
      <c r="G67" s="22">
        <f>C67-D67</f>
        <v>1</v>
      </c>
      <c r="H67" s="200"/>
      <c r="I67" s="200"/>
      <c r="J67" s="101" t="s">
        <v>117</v>
      </c>
      <c r="K67" s="101"/>
      <c r="L67" s="101"/>
      <c r="M67" s="101"/>
      <c r="N67" s="102"/>
      <c r="O67" s="198"/>
      <c r="P67" s="200"/>
      <c r="Q67" s="199"/>
      <c r="R67" s="199"/>
      <c r="S67" s="199"/>
      <c r="T67" s="199"/>
      <c r="U67" s="7"/>
      <c r="V67" s="24"/>
      <c r="W67" s="199"/>
      <c r="X67" s="199"/>
      <c r="Y67" s="199"/>
      <c r="Z67" s="199"/>
      <c r="AA67" s="199"/>
      <c r="AB67" s="7"/>
    </row>
    <row r="68" spans="1:28" ht="12" customHeight="1">
      <c r="A68" s="44"/>
      <c r="B68" s="207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198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207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116</v>
      </c>
      <c r="O69" s="198"/>
      <c r="P69" s="198"/>
      <c r="Q69" s="199"/>
      <c r="R69" s="199"/>
      <c r="S69" s="199"/>
      <c r="T69" s="199"/>
      <c r="U69" s="7"/>
      <c r="V69" s="198"/>
      <c r="W69" s="199"/>
      <c r="X69" s="199"/>
      <c r="Y69" s="199"/>
      <c r="Z69" s="199"/>
      <c r="AA69" s="199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80</v>
      </c>
      <c r="E70" s="29">
        <f>SUM(E62:E69)</f>
        <v>78</v>
      </c>
      <c r="F70" s="29">
        <f>SUM(F62:F69)</f>
        <v>2</v>
      </c>
      <c r="G70" s="63">
        <f>SUM(G62:G69)</f>
        <v>-2</v>
      </c>
      <c r="H70" s="24"/>
      <c r="I70" s="199"/>
      <c r="J70" s="199"/>
      <c r="K70" s="294" t="s">
        <v>38</v>
      </c>
      <c r="L70" s="294"/>
      <c r="M70" s="294"/>
      <c r="N70" s="106">
        <f>L66/N69</f>
        <v>2.1637931034482758</v>
      </c>
      <c r="O70" s="198"/>
      <c r="P70" s="198"/>
      <c r="Q70" s="199"/>
      <c r="R70" s="199"/>
      <c r="S70" s="199"/>
      <c r="T70" s="199"/>
      <c r="U70" s="7"/>
      <c r="V70" s="198"/>
      <c r="W70" s="199"/>
      <c r="X70" s="199"/>
      <c r="Y70" s="199"/>
      <c r="Z70" s="199"/>
      <c r="AA70" s="199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198"/>
      <c r="J71" s="199"/>
      <c r="K71" s="199"/>
      <c r="L71" s="199"/>
      <c r="M71" s="199"/>
      <c r="N71" s="7"/>
      <c r="O71" s="198"/>
      <c r="P71" s="198"/>
      <c r="Q71" s="199"/>
      <c r="R71" s="199"/>
      <c r="S71" s="199"/>
      <c r="T71" s="199"/>
      <c r="U71" s="7"/>
      <c r="V71" s="198"/>
      <c r="W71" s="199"/>
      <c r="X71" s="199"/>
      <c r="Y71" s="199"/>
      <c r="Z71" s="199"/>
      <c r="AA71" s="199"/>
      <c r="AB71" s="7"/>
    </row>
    <row r="72" spans="1:28" ht="12" customHeight="1">
      <c r="A72" s="12">
        <v>54</v>
      </c>
      <c r="B72" s="206" t="s">
        <v>2</v>
      </c>
      <c r="C72" s="206">
        <v>1</v>
      </c>
      <c r="D72" s="206">
        <v>0</v>
      </c>
      <c r="E72" s="206">
        <v>0</v>
      </c>
      <c r="F72" s="206">
        <f>D72-E72</f>
        <v>0</v>
      </c>
      <c r="G72" s="206">
        <f>C72-E72</f>
        <v>1</v>
      </c>
      <c r="H72" s="198"/>
      <c r="I72" s="199"/>
      <c r="J72" s="199"/>
      <c r="K72" s="199"/>
      <c r="L72" s="199"/>
      <c r="M72" s="199"/>
      <c r="N72" s="7"/>
      <c r="O72" s="198"/>
      <c r="P72" s="200"/>
      <c r="Q72" s="199"/>
      <c r="R72" s="199"/>
      <c r="S72" s="199"/>
      <c r="T72" s="199"/>
      <c r="U72" s="7"/>
      <c r="V72" s="198"/>
      <c r="W72" s="199"/>
      <c r="X72" s="199"/>
      <c r="Y72" s="199"/>
      <c r="Z72" s="199"/>
      <c r="AA72" s="199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199"/>
      <c r="J73" s="199"/>
      <c r="K73" s="295"/>
      <c r="L73" s="296"/>
      <c r="M73" s="93" t="s">
        <v>19</v>
      </c>
      <c r="N73" s="5" t="s">
        <v>20</v>
      </c>
      <c r="O73" s="198"/>
      <c r="P73" s="200"/>
      <c r="Q73" s="199"/>
      <c r="R73" s="199"/>
      <c r="S73" s="199"/>
      <c r="T73" s="199"/>
      <c r="U73" s="7"/>
      <c r="V73" s="198"/>
      <c r="W73" s="199"/>
      <c r="X73" s="199"/>
      <c r="Y73" s="199"/>
      <c r="Z73" s="199"/>
      <c r="AA73" s="199"/>
      <c r="AB73" s="7"/>
    </row>
    <row r="74" spans="1:28" ht="12" customHeight="1">
      <c r="A74" s="12">
        <v>56</v>
      </c>
      <c r="B74" s="207" t="s">
        <v>46</v>
      </c>
      <c r="C74" s="93">
        <v>1</v>
      </c>
      <c r="D74" s="93">
        <v>0</v>
      </c>
      <c r="E74" s="93">
        <v>0</v>
      </c>
      <c r="F74" s="206">
        <f>D74-E74</f>
        <v>0</v>
      </c>
      <c r="G74" s="206">
        <f>C74-E74</f>
        <v>1</v>
      </c>
      <c r="H74" s="24"/>
      <c r="I74" s="199"/>
      <c r="J74" s="199"/>
      <c r="K74" s="279" t="s">
        <v>40</v>
      </c>
      <c r="L74" s="280"/>
      <c r="M74" s="5">
        <f>E54+E65+E75+E85+E95+E105+E115</f>
        <v>110</v>
      </c>
      <c r="N74" s="5">
        <f>F54+F65+F75+F85+F95+F105+F115</f>
        <v>1</v>
      </c>
      <c r="O74" s="276"/>
      <c r="P74" s="276"/>
      <c r="Q74" s="276"/>
      <c r="R74" s="276"/>
      <c r="S74" s="276"/>
      <c r="T74" s="276"/>
      <c r="U74" s="276"/>
      <c r="V74" s="198"/>
      <c r="W74" s="199"/>
      <c r="X74" s="199"/>
      <c r="Y74" s="199"/>
      <c r="Z74" s="199"/>
      <c r="AA74" s="199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200"/>
      <c r="J75" s="200"/>
      <c r="K75" s="279" t="s">
        <v>51</v>
      </c>
      <c r="L75" s="280"/>
      <c r="M75" s="5">
        <f t="shared" ref="M75:N76" si="21">E55+E66+E76+E86+E96+E106+E116</f>
        <v>16</v>
      </c>
      <c r="N75" s="5">
        <f t="shared" si="21"/>
        <v>2</v>
      </c>
      <c r="O75" s="24"/>
      <c r="P75" s="198"/>
      <c r="Q75" s="199"/>
      <c r="R75" s="199"/>
      <c r="S75" s="199"/>
      <c r="T75" s="199"/>
      <c r="U75" s="7"/>
      <c r="V75" s="198"/>
      <c r="W75" s="199"/>
      <c r="X75" s="199"/>
      <c r="Y75" s="199"/>
      <c r="Z75" s="199"/>
      <c r="AA75" s="199"/>
      <c r="AB75" s="7"/>
    </row>
    <row r="76" spans="1:28" ht="12" customHeight="1">
      <c r="A76" s="12">
        <v>58</v>
      </c>
      <c r="B76" s="207" t="s">
        <v>12</v>
      </c>
      <c r="C76" s="93">
        <v>8</v>
      </c>
      <c r="D76" s="93">
        <v>0</v>
      </c>
      <c r="E76" s="93">
        <v>0</v>
      </c>
      <c r="F76" s="206">
        <f>D76-E76</f>
        <v>0</v>
      </c>
      <c r="G76" s="206">
        <f>C76-E76</f>
        <v>8</v>
      </c>
      <c r="H76" s="49"/>
      <c r="I76" s="200"/>
      <c r="J76" s="200"/>
      <c r="K76" s="279" t="s">
        <v>52</v>
      </c>
      <c r="L76" s="280"/>
      <c r="M76" s="5">
        <f t="shared" si="21"/>
        <v>7</v>
      </c>
      <c r="N76" s="5">
        <f t="shared" si="21"/>
        <v>0</v>
      </c>
      <c r="O76" s="24"/>
      <c r="P76" s="198"/>
      <c r="Q76" s="199"/>
      <c r="R76" s="199"/>
      <c r="S76" s="199"/>
      <c r="T76" s="199"/>
      <c r="U76" s="7"/>
      <c r="V76" s="198"/>
      <c r="W76" s="199"/>
      <c r="X76" s="199"/>
      <c r="Y76" s="199"/>
      <c r="Z76" s="199"/>
      <c r="AA76" s="199"/>
      <c r="AB76" s="7"/>
    </row>
    <row r="77" spans="1:28" ht="12" customHeight="1">
      <c r="A77" s="55">
        <v>59</v>
      </c>
      <c r="B77" s="207" t="s">
        <v>13</v>
      </c>
      <c r="C77" s="93">
        <v>4</v>
      </c>
      <c r="D77" s="93">
        <v>0</v>
      </c>
      <c r="E77" s="93">
        <v>0</v>
      </c>
      <c r="F77" s="206">
        <f>D77-E77</f>
        <v>0</v>
      </c>
      <c r="G77" s="206">
        <f>C77-D77</f>
        <v>4</v>
      </c>
      <c r="H77" s="3"/>
      <c r="I77" s="23"/>
      <c r="J77" s="3"/>
      <c r="K77" s="281" t="s">
        <v>90</v>
      </c>
      <c r="L77" s="282"/>
      <c r="M77" s="206">
        <f>E58+E69+E78+E89+E99+E109+E119</f>
        <v>12</v>
      </c>
      <c r="N77" s="206">
        <f>F69+F58+F78+F89+F99+F109+F119</f>
        <v>0</v>
      </c>
      <c r="O77" s="24"/>
      <c r="P77" s="198"/>
      <c r="Q77" s="199"/>
      <c r="R77" s="199"/>
      <c r="S77" s="199"/>
      <c r="T77" s="199"/>
      <c r="U77" s="7"/>
      <c r="V77" s="198"/>
      <c r="W77" s="199"/>
      <c r="X77" s="199"/>
      <c r="Y77" s="199"/>
      <c r="Z77" s="199"/>
      <c r="AA77" s="199"/>
      <c r="AB77" s="7"/>
    </row>
    <row r="78" spans="1:28" ht="12" customHeight="1">
      <c r="A78" s="12">
        <v>60</v>
      </c>
      <c r="B78" s="207" t="s">
        <v>49</v>
      </c>
      <c r="C78" s="93">
        <v>4</v>
      </c>
      <c r="D78" s="93">
        <v>0</v>
      </c>
      <c r="E78" s="93">
        <v>0</v>
      </c>
      <c r="F78" s="206">
        <f>D78-E78</f>
        <v>0</v>
      </c>
      <c r="G78" s="206">
        <f>C78-D78</f>
        <v>4</v>
      </c>
      <c r="H78" s="3"/>
      <c r="I78" s="23"/>
      <c r="J78" s="3"/>
      <c r="K78" s="98"/>
      <c r="L78" s="98"/>
      <c r="M78" s="198"/>
      <c r="N78" s="198"/>
      <c r="O78" s="24"/>
      <c r="P78" s="198"/>
      <c r="Q78" s="199"/>
      <c r="R78" s="199"/>
      <c r="S78" s="199"/>
      <c r="T78" s="199"/>
      <c r="U78" s="7"/>
      <c r="V78" s="198"/>
      <c r="W78" s="199"/>
      <c r="X78" s="199"/>
      <c r="Y78" s="199"/>
      <c r="Z78" s="199"/>
      <c r="AA78" s="199"/>
      <c r="AB78" s="7"/>
    </row>
    <row r="79" spans="1:28" ht="12" customHeight="1">
      <c r="A79" s="12">
        <v>61</v>
      </c>
      <c r="B79" s="207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198"/>
      <c r="I79" s="198"/>
      <c r="J79" s="199"/>
      <c r="K79" s="199"/>
      <c r="L79" s="199"/>
      <c r="M79" s="199"/>
      <c r="N79" s="7"/>
      <c r="O79" s="24"/>
      <c r="P79" s="200"/>
      <c r="Q79" s="199"/>
      <c r="R79" s="199"/>
      <c r="S79" s="199"/>
      <c r="T79" s="199"/>
      <c r="U79" s="7"/>
      <c r="V79" s="198"/>
      <c r="W79" s="199"/>
      <c r="X79" s="199"/>
      <c r="Y79" s="199"/>
      <c r="Z79" s="199"/>
      <c r="AA79" s="199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198"/>
      <c r="I80" s="198"/>
      <c r="J80" s="199"/>
      <c r="K80" s="285" t="s">
        <v>108</v>
      </c>
      <c r="L80" s="286"/>
      <c r="M80" s="287"/>
      <c r="N80" s="291">
        <f>L66/N69</f>
        <v>2.1637931034482758</v>
      </c>
      <c r="O80" s="198"/>
      <c r="P80" s="200"/>
      <c r="Q80" s="198"/>
      <c r="R80" s="198"/>
      <c r="S80" s="198"/>
      <c r="T80" s="198"/>
      <c r="U80" s="198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198"/>
      <c r="I81" s="198"/>
      <c r="J81" s="199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206" t="s">
        <v>2</v>
      </c>
      <c r="C82" s="206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198"/>
      <c r="I82" s="198"/>
      <c r="J82" s="199"/>
      <c r="K82" s="199"/>
      <c r="L82" s="199"/>
      <c r="M82" s="199"/>
      <c r="N82" s="7"/>
      <c r="O82" s="24"/>
      <c r="P82" s="198"/>
      <c r="Q82" s="199"/>
      <c r="R82" s="199"/>
      <c r="S82" s="199"/>
      <c r="T82" s="199"/>
      <c r="U82" s="7"/>
      <c r="V82" s="24"/>
      <c r="W82" s="199"/>
      <c r="X82" s="199"/>
      <c r="Y82" s="199"/>
      <c r="Z82" s="199"/>
      <c r="AA82" s="199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198"/>
      <c r="I83" s="198"/>
      <c r="J83" s="199"/>
      <c r="K83" s="198"/>
      <c r="L83" s="198"/>
      <c r="M83" s="198"/>
      <c r="N83" s="198"/>
      <c r="O83" s="24"/>
      <c r="P83" s="200"/>
      <c r="Q83" s="199"/>
      <c r="R83" s="199"/>
      <c r="S83" s="199"/>
      <c r="T83" s="199"/>
      <c r="U83" s="7"/>
      <c r="V83" s="24"/>
      <c r="W83" s="198"/>
      <c r="X83" s="199"/>
      <c r="Y83" s="199"/>
      <c r="Z83" s="199"/>
      <c r="AA83" s="199"/>
      <c r="AB83" s="7"/>
    </row>
    <row r="84" spans="1:28" ht="12" customHeight="1">
      <c r="A84" s="15">
        <v>64</v>
      </c>
      <c r="B84" s="207" t="s">
        <v>46</v>
      </c>
      <c r="C84" s="93">
        <v>1</v>
      </c>
      <c r="D84" s="206">
        <v>0</v>
      </c>
      <c r="E84" s="206">
        <v>0</v>
      </c>
      <c r="F84" s="58">
        <f t="shared" si="24"/>
        <v>0</v>
      </c>
      <c r="G84" s="5">
        <v>0</v>
      </c>
      <c r="H84" s="198"/>
      <c r="I84" s="198"/>
      <c r="J84" s="199"/>
      <c r="K84" s="198"/>
      <c r="L84" s="198"/>
      <c r="M84" s="198"/>
      <c r="N84" s="198"/>
      <c r="O84" s="198"/>
      <c r="P84" s="200"/>
      <c r="Q84" s="198"/>
      <c r="R84" s="198"/>
      <c r="S84" s="198"/>
      <c r="T84" s="198"/>
      <c r="U84" s="198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198"/>
      <c r="I85" s="198"/>
      <c r="J85" s="199"/>
      <c r="K85" s="198"/>
      <c r="L85" s="198"/>
      <c r="M85" s="198"/>
      <c r="N85" s="198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207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198"/>
      <c r="I86" s="198"/>
      <c r="J86" s="199"/>
      <c r="K86" s="199"/>
      <c r="L86" s="199"/>
      <c r="M86" s="199"/>
      <c r="N86" s="7"/>
      <c r="O86" s="205"/>
      <c r="P86" s="205"/>
      <c r="Q86" s="205"/>
      <c r="R86" s="205"/>
      <c r="S86" s="205"/>
      <c r="T86" s="205"/>
      <c r="U86" s="205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207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198"/>
      <c r="I87" s="198"/>
      <c r="J87" s="199"/>
      <c r="K87" s="199"/>
      <c r="L87" s="199"/>
      <c r="M87" s="199"/>
      <c r="N87" s="7"/>
      <c r="O87" s="205"/>
      <c r="P87" s="205"/>
      <c r="Q87" s="205"/>
      <c r="R87" s="205"/>
      <c r="S87" s="205"/>
      <c r="T87" s="205"/>
      <c r="U87" s="205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207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205"/>
      <c r="P88" s="205"/>
      <c r="Q88" s="205"/>
      <c r="R88" s="205"/>
      <c r="S88" s="205"/>
      <c r="T88" s="205"/>
      <c r="U88" s="205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207" t="s">
        <v>49</v>
      </c>
      <c r="C89" s="93">
        <v>4</v>
      </c>
      <c r="D89" s="206">
        <v>0</v>
      </c>
      <c r="E89" s="206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198"/>
      <c r="Q89" s="199"/>
      <c r="R89" s="199"/>
      <c r="S89" s="199"/>
      <c r="T89" s="199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200"/>
      <c r="Q90" s="199"/>
      <c r="R90" s="199"/>
      <c r="S90" s="199"/>
      <c r="T90" s="199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198"/>
      <c r="P91" s="200"/>
      <c r="Q91" s="198"/>
      <c r="R91" s="198"/>
      <c r="S91" s="198"/>
      <c r="T91" s="198"/>
      <c r="U91" s="198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206" t="s">
        <v>2</v>
      </c>
      <c r="C92" s="206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200"/>
      <c r="I92" s="200"/>
      <c r="J92" s="200"/>
      <c r="K92" s="200"/>
      <c r="L92" s="200"/>
      <c r="M92" s="200"/>
      <c r="N92" s="49"/>
      <c r="O92" s="198"/>
      <c r="P92" s="200"/>
      <c r="Q92" s="198"/>
      <c r="R92" s="198"/>
      <c r="S92" s="198"/>
      <c r="T92" s="198"/>
      <c r="U92" s="198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200"/>
      <c r="I93" s="200"/>
      <c r="J93" s="200"/>
      <c r="K93" s="200"/>
      <c r="L93" s="200"/>
      <c r="M93" s="200"/>
      <c r="N93" s="49"/>
      <c r="O93" s="198"/>
      <c r="P93" s="200"/>
      <c r="Q93" s="198"/>
      <c r="R93" s="198"/>
      <c r="S93" s="198"/>
      <c r="T93" s="198"/>
      <c r="U93" s="198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207" t="s">
        <v>46</v>
      </c>
      <c r="C94" s="93">
        <v>1</v>
      </c>
      <c r="D94" s="206">
        <v>0</v>
      </c>
      <c r="E94" s="206">
        <v>0</v>
      </c>
      <c r="F94" s="58">
        <f>D94-E94</f>
        <v>0</v>
      </c>
      <c r="G94" s="5">
        <v>0</v>
      </c>
      <c r="H94" s="200"/>
      <c r="I94" s="200"/>
      <c r="J94" s="200"/>
      <c r="K94" s="200"/>
      <c r="L94" s="200"/>
      <c r="M94" s="200"/>
      <c r="N94" s="49"/>
      <c r="O94" s="198"/>
      <c r="P94" s="200"/>
      <c r="Q94" s="198"/>
      <c r="R94" s="198"/>
      <c r="S94" s="198"/>
      <c r="T94" s="198"/>
      <c r="U94" s="198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200"/>
      <c r="I95" s="200"/>
      <c r="J95" s="200"/>
      <c r="K95" s="200"/>
      <c r="L95" s="200"/>
      <c r="M95" s="200"/>
      <c r="N95" s="49"/>
      <c r="O95" s="198"/>
      <c r="P95" s="200"/>
      <c r="Q95" s="198"/>
      <c r="R95" s="198"/>
      <c r="S95" s="198"/>
      <c r="T95" s="198"/>
      <c r="U95" s="198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207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200"/>
      <c r="I96" s="200"/>
      <c r="J96" s="200"/>
      <c r="K96" s="200"/>
      <c r="L96" s="200"/>
      <c r="M96" s="200"/>
      <c r="N96" s="49"/>
      <c r="O96" s="198"/>
      <c r="P96" s="200"/>
      <c r="Q96" s="198"/>
      <c r="R96" s="198"/>
      <c r="S96" s="198"/>
      <c r="T96" s="198"/>
      <c r="U96" s="198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207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200"/>
      <c r="I97" s="200"/>
      <c r="J97" s="200"/>
      <c r="K97" s="200"/>
      <c r="L97" s="200"/>
      <c r="M97" s="200"/>
      <c r="N97" s="49"/>
      <c r="O97" s="198"/>
      <c r="P97" s="200"/>
      <c r="Q97" s="198"/>
      <c r="R97" s="198"/>
      <c r="S97" s="198"/>
      <c r="T97" s="198"/>
      <c r="U97" s="198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207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200"/>
      <c r="I98" s="200"/>
      <c r="J98" s="200"/>
      <c r="K98" s="200"/>
      <c r="L98" s="200"/>
      <c r="M98" s="200"/>
      <c r="N98" s="49"/>
      <c r="O98" s="198"/>
      <c r="P98" s="200"/>
      <c r="Q98" s="198"/>
      <c r="R98" s="198"/>
      <c r="S98" s="198"/>
      <c r="T98" s="198"/>
      <c r="U98" s="198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207" t="s">
        <v>49</v>
      </c>
      <c r="C99" s="93">
        <v>4</v>
      </c>
      <c r="D99" s="206">
        <v>0</v>
      </c>
      <c r="E99" s="206">
        <v>0</v>
      </c>
      <c r="F99" s="93">
        <f>D99-E99</f>
        <v>0</v>
      </c>
      <c r="G99" s="5">
        <f>C99-D99</f>
        <v>4</v>
      </c>
      <c r="H99" s="200"/>
      <c r="I99" s="200"/>
      <c r="J99" s="200"/>
      <c r="K99" s="200"/>
      <c r="L99" s="200"/>
      <c r="M99" s="200"/>
      <c r="N99" s="49"/>
      <c r="O99" s="198"/>
      <c r="P99" s="200"/>
      <c r="Q99" s="198"/>
      <c r="R99" s="198"/>
      <c r="S99" s="198"/>
      <c r="T99" s="198"/>
      <c r="U99" s="198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200"/>
      <c r="Q100" s="199"/>
      <c r="R100" s="199"/>
      <c r="S100" s="199"/>
      <c r="T100" s="199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198"/>
      <c r="P101" s="200"/>
      <c r="Q101" s="198"/>
      <c r="R101" s="198"/>
      <c r="S101" s="198"/>
      <c r="T101" s="198"/>
      <c r="U101" s="198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206" t="s">
        <v>2</v>
      </c>
      <c r="C102" s="206"/>
      <c r="D102" s="93"/>
      <c r="E102" s="93"/>
      <c r="F102" s="58"/>
      <c r="G102" s="5"/>
      <c r="H102" s="200"/>
      <c r="I102" s="200"/>
      <c r="J102" s="200"/>
      <c r="K102" s="200"/>
      <c r="L102" s="200"/>
      <c r="M102" s="200"/>
      <c r="N102" s="49"/>
      <c r="O102" s="198"/>
      <c r="P102" s="200"/>
      <c r="Q102" s="198"/>
      <c r="R102" s="198"/>
      <c r="S102" s="198"/>
      <c r="T102" s="198"/>
      <c r="U102" s="198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200"/>
      <c r="I103" s="200"/>
      <c r="J103" s="200"/>
      <c r="K103" s="200"/>
      <c r="L103" s="200"/>
      <c r="M103" s="200"/>
      <c r="N103" s="49"/>
      <c r="O103" s="198"/>
      <c r="P103" s="200"/>
      <c r="Q103" s="198"/>
      <c r="R103" s="198"/>
      <c r="S103" s="198"/>
      <c r="T103" s="198"/>
      <c r="U103" s="198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207" t="s">
        <v>46</v>
      </c>
      <c r="C104" s="93"/>
      <c r="D104" s="206"/>
      <c r="E104" s="206"/>
      <c r="F104" s="58"/>
      <c r="G104" s="5"/>
      <c r="H104" s="200"/>
      <c r="I104" s="200"/>
      <c r="J104" s="200"/>
      <c r="K104" s="200"/>
      <c r="L104" s="200"/>
      <c r="M104" s="200"/>
      <c r="N104" s="49"/>
      <c r="O104" s="198"/>
      <c r="P104" s="200"/>
      <c r="Q104" s="198"/>
      <c r="R104" s="198"/>
      <c r="S104" s="198"/>
      <c r="T104" s="198"/>
      <c r="U104" s="198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200"/>
      <c r="I105" s="200"/>
      <c r="J105" s="200"/>
      <c r="K105" s="200"/>
      <c r="L105" s="200"/>
      <c r="M105" s="200"/>
      <c r="N105" s="49"/>
      <c r="O105" s="198"/>
      <c r="P105" s="200"/>
      <c r="Q105" s="198"/>
      <c r="R105" s="198"/>
      <c r="S105" s="198"/>
      <c r="T105" s="198"/>
      <c r="U105" s="198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207" t="s">
        <v>12</v>
      </c>
      <c r="C106" s="93"/>
      <c r="D106" s="19"/>
      <c r="E106" s="19"/>
      <c r="F106" s="93"/>
      <c r="G106" s="5"/>
      <c r="H106" s="200"/>
      <c r="I106" s="200"/>
      <c r="J106" s="200"/>
      <c r="K106" s="200"/>
      <c r="L106" s="200"/>
      <c r="M106" s="200"/>
      <c r="N106" s="49"/>
      <c r="O106" s="198"/>
      <c r="P106" s="200"/>
      <c r="Q106" s="198"/>
      <c r="R106" s="198"/>
      <c r="S106" s="198"/>
      <c r="T106" s="198"/>
      <c r="U106" s="198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207" t="s">
        <v>13</v>
      </c>
      <c r="C107" s="93"/>
      <c r="D107" s="19"/>
      <c r="E107" s="19"/>
      <c r="F107" s="93"/>
      <c r="G107" s="5"/>
      <c r="H107" s="200"/>
      <c r="I107" s="200"/>
      <c r="J107" s="200"/>
      <c r="K107" s="200"/>
      <c r="L107" s="200"/>
      <c r="M107" s="200"/>
      <c r="N107" s="49"/>
      <c r="O107" s="198"/>
      <c r="P107" s="200"/>
      <c r="Q107" s="198"/>
      <c r="R107" s="198"/>
      <c r="S107" s="198"/>
      <c r="T107" s="198"/>
      <c r="U107" s="198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207" t="s">
        <v>72</v>
      </c>
      <c r="C108" s="93"/>
      <c r="D108" s="93"/>
      <c r="E108" s="93"/>
      <c r="F108" s="93"/>
      <c r="G108" s="90"/>
      <c r="H108" s="200"/>
      <c r="I108" s="200"/>
      <c r="J108" s="200"/>
      <c r="K108" s="200"/>
      <c r="L108" s="200"/>
      <c r="M108" s="200"/>
      <c r="N108" s="49"/>
      <c r="O108" s="198"/>
      <c r="P108" s="200"/>
      <c r="Q108" s="198"/>
      <c r="R108" s="198"/>
      <c r="S108" s="198"/>
      <c r="T108" s="198"/>
      <c r="U108" s="198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207" t="s">
        <v>49</v>
      </c>
      <c r="C109" s="93"/>
      <c r="D109" s="206"/>
      <c r="E109" s="206"/>
      <c r="F109" s="93"/>
      <c r="G109" s="5"/>
      <c r="H109" s="200"/>
      <c r="I109" s="200"/>
      <c r="J109" s="200"/>
      <c r="K109" s="200"/>
      <c r="L109" s="200"/>
      <c r="M109" s="200"/>
      <c r="N109" s="49"/>
      <c r="O109" s="198"/>
      <c r="P109" s="200"/>
      <c r="Q109" s="198"/>
      <c r="R109" s="198"/>
      <c r="S109" s="198"/>
      <c r="T109" s="198"/>
      <c r="U109" s="198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200"/>
      <c r="Q110" s="199"/>
      <c r="R110" s="199"/>
      <c r="S110" s="199"/>
      <c r="T110" s="199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198"/>
      <c r="P111" s="200"/>
      <c r="Q111" s="198"/>
      <c r="R111" s="198"/>
      <c r="S111" s="198"/>
      <c r="T111" s="198"/>
      <c r="U111" s="198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206" t="s">
        <v>2</v>
      </c>
      <c r="C112" s="206"/>
      <c r="D112" s="93"/>
      <c r="E112" s="93"/>
      <c r="F112" s="58"/>
      <c r="G112" s="5"/>
      <c r="H112" s="200"/>
      <c r="I112" s="200"/>
      <c r="J112" s="200"/>
      <c r="K112" s="200"/>
      <c r="L112" s="200"/>
      <c r="M112" s="200"/>
      <c r="N112" s="49"/>
      <c r="O112" s="198"/>
      <c r="P112" s="200"/>
      <c r="Q112" s="198"/>
      <c r="R112" s="198"/>
      <c r="S112" s="198"/>
      <c r="T112" s="198"/>
      <c r="U112" s="198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200"/>
      <c r="I113" s="200"/>
      <c r="J113" s="200"/>
      <c r="K113" s="200"/>
      <c r="L113" s="200"/>
      <c r="M113" s="200"/>
      <c r="N113" s="49"/>
      <c r="O113" s="198"/>
      <c r="P113" s="200"/>
      <c r="Q113" s="198"/>
      <c r="R113" s="198"/>
      <c r="S113" s="198"/>
      <c r="T113" s="198"/>
      <c r="U113" s="198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207" t="s">
        <v>46</v>
      </c>
      <c r="C114" s="93"/>
      <c r="D114" s="206"/>
      <c r="E114" s="206"/>
      <c r="F114" s="58"/>
      <c r="G114" s="5"/>
      <c r="H114" s="200"/>
      <c r="I114" s="200"/>
      <c r="J114" s="200"/>
      <c r="K114" s="200"/>
      <c r="L114" s="200"/>
      <c r="M114" s="200"/>
      <c r="N114" s="49"/>
      <c r="O114" s="198"/>
      <c r="P114" s="200"/>
      <c r="Q114" s="198"/>
      <c r="R114" s="198"/>
      <c r="S114" s="198"/>
      <c r="T114" s="198"/>
      <c r="U114" s="198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200"/>
      <c r="I115" s="200"/>
      <c r="J115" s="200"/>
      <c r="K115" s="200"/>
      <c r="L115" s="200"/>
      <c r="M115" s="200"/>
      <c r="N115" s="49"/>
      <c r="O115" s="198"/>
      <c r="P115" s="200"/>
      <c r="Q115" s="198"/>
      <c r="R115" s="198"/>
      <c r="S115" s="198"/>
      <c r="T115" s="198"/>
      <c r="U115" s="198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207" t="s">
        <v>12</v>
      </c>
      <c r="C116" s="93"/>
      <c r="D116" s="19"/>
      <c r="E116" s="19"/>
      <c r="F116" s="93"/>
      <c r="G116" s="5"/>
      <c r="H116" s="200"/>
      <c r="I116" s="200"/>
      <c r="J116" s="200"/>
      <c r="K116" s="200"/>
      <c r="L116" s="200"/>
      <c r="M116" s="200"/>
      <c r="N116" s="49"/>
      <c r="O116" s="198"/>
      <c r="P116" s="200"/>
      <c r="Q116" s="198"/>
      <c r="R116" s="198"/>
      <c r="S116" s="198"/>
      <c r="T116" s="198"/>
      <c r="U116" s="198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207" t="s">
        <v>13</v>
      </c>
      <c r="C117" s="93"/>
      <c r="D117" s="19"/>
      <c r="E117" s="19"/>
      <c r="F117" s="93"/>
      <c r="G117" s="5"/>
      <c r="H117" s="200"/>
      <c r="I117" s="200"/>
      <c r="J117" s="200"/>
      <c r="K117" s="200"/>
      <c r="L117" s="200"/>
      <c r="M117" s="200"/>
      <c r="N117" s="49"/>
      <c r="O117" s="198"/>
      <c r="P117" s="200"/>
      <c r="Q117" s="198"/>
      <c r="R117" s="198"/>
      <c r="S117" s="198"/>
      <c r="T117" s="198"/>
      <c r="U117" s="198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207" t="s">
        <v>72</v>
      </c>
      <c r="C118" s="93"/>
      <c r="D118" s="93"/>
      <c r="E118" s="93"/>
      <c r="F118" s="93"/>
      <c r="G118" s="90"/>
      <c r="H118" s="200"/>
      <c r="I118" s="200"/>
      <c r="J118" s="200"/>
      <c r="K118" s="200"/>
      <c r="L118" s="200"/>
      <c r="M118" s="200"/>
      <c r="N118" s="49"/>
      <c r="O118" s="198"/>
      <c r="P118" s="200"/>
      <c r="Q118" s="198"/>
      <c r="R118" s="198"/>
      <c r="S118" s="198"/>
      <c r="T118" s="198"/>
      <c r="U118" s="198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207" t="s">
        <v>49</v>
      </c>
      <c r="C119" s="93"/>
      <c r="D119" s="206"/>
      <c r="E119" s="206"/>
      <c r="F119" s="93"/>
      <c r="G119" s="5"/>
      <c r="H119" s="200"/>
      <c r="I119" s="200"/>
      <c r="J119" s="200"/>
      <c r="K119" s="200"/>
      <c r="L119" s="200"/>
      <c r="M119" s="200"/>
      <c r="N119" s="49"/>
      <c r="O119" s="198"/>
      <c r="P119" s="200"/>
      <c r="Q119" s="198"/>
      <c r="R119" s="198"/>
      <c r="S119" s="198"/>
      <c r="T119" s="198"/>
      <c r="U119" s="198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200"/>
      <c r="J120" s="200"/>
      <c r="K120" s="199"/>
      <c r="L120" s="199"/>
      <c r="M120" s="199"/>
      <c r="N120" s="7"/>
      <c r="O120" s="50"/>
      <c r="P120" s="201"/>
      <c r="Q120" s="201"/>
      <c r="R120" s="201"/>
      <c r="S120" s="201"/>
      <c r="T120" s="201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203"/>
      <c r="K121" s="203"/>
      <c r="L121" s="203"/>
      <c r="M121" s="203"/>
      <c r="N121" s="203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198"/>
      <c r="Q122" s="200"/>
      <c r="R122" s="200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198"/>
      <c r="J123" s="199"/>
      <c r="K123" s="199"/>
      <c r="L123" s="199"/>
      <c r="M123" s="199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198"/>
      <c r="B124" s="198"/>
      <c r="C124" s="199"/>
      <c r="D124" s="199"/>
      <c r="E124" s="199"/>
      <c r="F124" s="199"/>
      <c r="G124" s="7"/>
      <c r="H124" s="261"/>
      <c r="I124" s="261"/>
      <c r="J124" s="202"/>
      <c r="K124" s="202"/>
      <c r="L124" s="202"/>
      <c r="M124" s="202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198"/>
      <c r="B125" s="198"/>
      <c r="C125" s="199"/>
      <c r="D125" s="199"/>
      <c r="E125" s="199"/>
      <c r="F125" s="199"/>
      <c r="G125" s="7"/>
      <c r="H125" s="76"/>
      <c r="I125" s="76"/>
      <c r="J125" s="76"/>
      <c r="K125" s="76"/>
      <c r="L125" s="76"/>
      <c r="M125" s="76"/>
      <c r="N125" s="76"/>
      <c r="O125" s="18"/>
      <c r="P125" s="198"/>
      <c r="Q125" s="198"/>
      <c r="R125" s="200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198"/>
      <c r="B126" s="198"/>
      <c r="C126" s="199"/>
      <c r="D126" s="199"/>
      <c r="E126" s="199"/>
      <c r="F126" s="199"/>
      <c r="G126" s="7"/>
      <c r="H126" s="49"/>
      <c r="I126" s="200"/>
      <c r="J126" s="200"/>
      <c r="K126" s="199"/>
      <c r="L126" s="199"/>
      <c r="M126" s="199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198"/>
      <c r="B127" s="198"/>
      <c r="C127" s="200"/>
      <c r="D127" s="199"/>
      <c r="E127" s="199"/>
      <c r="F127" s="199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197" customFormat="1" ht="10.7" customHeight="1">
      <c r="A128" s="198"/>
      <c r="B128" s="199"/>
      <c r="C128" s="199"/>
      <c r="D128" s="199"/>
      <c r="E128" s="199"/>
      <c r="F128" s="199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200"/>
      <c r="J129" s="199"/>
      <c r="K129" s="199"/>
      <c r="L129" s="199"/>
      <c r="M129" s="199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200"/>
      <c r="I130" s="200"/>
      <c r="J130" s="199"/>
      <c r="K130" s="199"/>
      <c r="L130" s="199"/>
      <c r="M130" s="199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198"/>
      <c r="B131" s="198"/>
      <c r="C131" s="199"/>
      <c r="D131" s="199"/>
      <c r="E131" s="199"/>
      <c r="F131" s="199"/>
      <c r="G131" s="7"/>
      <c r="H131" s="49"/>
      <c r="I131" s="198"/>
      <c r="J131" s="199"/>
      <c r="K131" s="199"/>
      <c r="L131" s="199"/>
      <c r="M131" s="199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200"/>
      <c r="C132" s="199"/>
      <c r="D132" s="199"/>
      <c r="E132" s="199"/>
      <c r="F132" s="199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198"/>
      <c r="B133" s="198"/>
      <c r="C133" s="199"/>
      <c r="D133" s="199"/>
      <c r="E133" s="199"/>
      <c r="F133" s="199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198"/>
      <c r="C134" s="199"/>
      <c r="D134" s="199"/>
      <c r="E134" s="199"/>
      <c r="F134" s="199"/>
      <c r="G134" s="7"/>
      <c r="H134" s="49"/>
      <c r="I134" s="198"/>
      <c r="J134" s="199"/>
      <c r="K134" s="199"/>
      <c r="L134" s="199"/>
      <c r="M134" s="199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198"/>
      <c r="B135" s="198"/>
      <c r="C135" s="199"/>
      <c r="D135" s="199"/>
      <c r="E135" s="199"/>
      <c r="F135" s="199"/>
      <c r="G135" s="7"/>
      <c r="H135" s="200"/>
      <c r="I135" s="198"/>
      <c r="J135" s="199"/>
      <c r="K135" s="199"/>
      <c r="L135" s="199"/>
      <c r="M135" s="199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198"/>
      <c r="B136" s="198"/>
      <c r="C136" s="199"/>
      <c r="D136" s="199"/>
      <c r="E136" s="199"/>
      <c r="F136" s="199"/>
      <c r="G136" s="7"/>
    </row>
  </sheetData>
  <mergeCells count="111"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topLeftCell="A79" zoomScale="115" zoomScaleNormal="100" zoomScaleSheetLayoutView="115" workbookViewId="0">
      <selection activeCell="H41" sqref="H41"/>
    </sheetView>
  </sheetViews>
  <sheetFormatPr defaultRowHeight="15.75"/>
  <cols>
    <col min="1" max="1" width="3.7109375" style="221" customWidth="1"/>
    <col min="2" max="2" width="24.28515625" style="220" bestFit="1" customWidth="1"/>
    <col min="3" max="3" width="8.5703125" style="221" bestFit="1" customWidth="1"/>
    <col min="4" max="4" width="7.5703125" style="221" bestFit="1" customWidth="1"/>
    <col min="5" max="5" width="7.7109375" style="3" customWidth="1"/>
    <col min="6" max="6" width="6.42578125" style="221" bestFit="1" customWidth="1"/>
    <col min="7" max="7" width="5.42578125" style="221" customWidth="1"/>
    <col min="8" max="8" width="3.7109375" style="221" customWidth="1"/>
    <col min="9" max="9" width="26" style="220" bestFit="1" customWidth="1"/>
    <col min="10" max="10" width="8.5703125" style="221" bestFit="1" customWidth="1"/>
    <col min="11" max="11" width="8.7109375" style="221" bestFit="1" customWidth="1"/>
    <col min="12" max="12" width="9" style="221" customWidth="1"/>
    <col min="13" max="13" width="8.85546875" style="221" customWidth="1"/>
    <col min="14" max="14" width="7.140625" style="3" bestFit="1" customWidth="1"/>
    <col min="15" max="15" width="15.140625" style="221" bestFit="1" customWidth="1"/>
    <col min="16" max="16384" width="9.140625" style="221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127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210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217"/>
      <c r="P5" s="217"/>
      <c r="Q5" s="219"/>
      <c r="R5" s="219"/>
      <c r="S5" s="219"/>
      <c r="T5" s="219"/>
      <c r="U5" s="7"/>
      <c r="V5" s="218"/>
      <c r="W5" s="217"/>
      <c r="X5" s="218"/>
      <c r="Y5" s="219"/>
      <c r="Z5" s="219"/>
      <c r="AA5" s="219"/>
      <c r="AB5" s="7"/>
    </row>
    <row r="6" spans="1:28" ht="12" customHeight="1">
      <c r="A6" s="210">
        <v>2</v>
      </c>
      <c r="B6" s="210" t="s">
        <v>67</v>
      </c>
      <c r="C6" s="93">
        <v>1</v>
      </c>
      <c r="D6" s="213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213">
        <v>77</v>
      </c>
      <c r="I6" s="210" t="s">
        <v>59</v>
      </c>
      <c r="J6" s="213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217"/>
      <c r="P6" s="217"/>
      <c r="Q6" s="219"/>
      <c r="R6" s="219"/>
      <c r="S6" s="219"/>
      <c r="T6" s="219"/>
      <c r="U6" s="7"/>
      <c r="V6" s="218"/>
      <c r="W6" s="217"/>
      <c r="X6" s="218"/>
      <c r="Y6" s="219"/>
      <c r="Z6" s="219"/>
      <c r="AA6" s="219"/>
      <c r="AB6" s="7"/>
    </row>
    <row r="7" spans="1:28" ht="12" customHeight="1">
      <c r="A7" s="210">
        <v>3</v>
      </c>
      <c r="B7" s="210" t="s">
        <v>45</v>
      </c>
      <c r="C7" s="93">
        <v>1</v>
      </c>
      <c r="D7" s="213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210" t="s">
        <v>56</v>
      </c>
      <c r="J7" s="213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217"/>
      <c r="P7" s="217"/>
      <c r="Q7" s="219"/>
      <c r="R7" s="219"/>
      <c r="S7" s="219"/>
      <c r="T7" s="219"/>
      <c r="U7" s="7"/>
      <c r="V7" s="218"/>
      <c r="W7" s="217"/>
      <c r="X7" s="218"/>
      <c r="Y7" s="219"/>
      <c r="Z7" s="219"/>
      <c r="AA7" s="219"/>
      <c r="AB7" s="7"/>
    </row>
    <row r="8" spans="1:28" ht="12" customHeight="1">
      <c r="A8" s="210">
        <v>4</v>
      </c>
      <c r="B8" s="210" t="s">
        <v>101</v>
      </c>
      <c r="C8" s="213">
        <v>3</v>
      </c>
      <c r="D8" s="213">
        <v>2</v>
      </c>
      <c r="E8" s="93">
        <v>1</v>
      </c>
      <c r="F8" s="93">
        <f t="shared" si="0"/>
        <v>1</v>
      </c>
      <c r="G8" s="5">
        <f t="shared" si="1"/>
        <v>1</v>
      </c>
      <c r="H8" s="213">
        <v>79</v>
      </c>
      <c r="I8" s="210" t="s">
        <v>60</v>
      </c>
      <c r="J8" s="213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217"/>
      <c r="P8" s="217"/>
      <c r="Q8" s="218"/>
      <c r="R8" s="219"/>
      <c r="S8" s="219"/>
      <c r="T8" s="219"/>
      <c r="U8" s="7"/>
      <c r="V8" s="218"/>
      <c r="W8" s="217"/>
      <c r="X8" s="218"/>
      <c r="Y8" s="219"/>
      <c r="Z8" s="219"/>
      <c r="AA8" s="219"/>
      <c r="AB8" s="7"/>
    </row>
    <row r="9" spans="1:28" ht="12" customHeight="1">
      <c r="A9" s="210">
        <v>5</v>
      </c>
      <c r="B9" s="93" t="s">
        <v>4</v>
      </c>
      <c r="C9" s="93">
        <v>1</v>
      </c>
      <c r="D9" s="213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213" t="s">
        <v>114</v>
      </c>
      <c r="J9" s="213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217"/>
      <c r="P9" s="218"/>
      <c r="Q9" s="219"/>
      <c r="R9" s="219"/>
      <c r="S9" s="219"/>
      <c r="T9" s="219"/>
      <c r="U9" s="7"/>
      <c r="V9" s="218"/>
      <c r="W9" s="218"/>
      <c r="X9" s="218"/>
      <c r="Y9" s="219"/>
      <c r="Z9" s="219"/>
      <c r="AA9" s="219"/>
      <c r="AB9" s="7"/>
    </row>
    <row r="10" spans="1:28" ht="12" customHeight="1">
      <c r="A10" s="210">
        <v>6</v>
      </c>
      <c r="B10" s="75" t="s">
        <v>113</v>
      </c>
      <c r="C10" s="93">
        <v>2</v>
      </c>
      <c r="D10" s="213">
        <v>2</v>
      </c>
      <c r="E10" s="93">
        <v>2</v>
      </c>
      <c r="F10" s="93">
        <f t="shared" si="0"/>
        <v>0</v>
      </c>
      <c r="G10" s="5">
        <f t="shared" si="1"/>
        <v>0</v>
      </c>
      <c r="H10" s="213">
        <v>81</v>
      </c>
      <c r="I10" s="213" t="s">
        <v>78</v>
      </c>
      <c r="J10" s="213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217"/>
      <c r="P10" s="218"/>
      <c r="Q10" s="219"/>
      <c r="R10" s="219"/>
      <c r="S10" s="219"/>
      <c r="T10" s="219"/>
      <c r="U10" s="7"/>
      <c r="V10" s="218"/>
      <c r="W10" s="218"/>
      <c r="X10" s="218"/>
      <c r="Y10" s="219"/>
      <c r="Z10" s="219"/>
      <c r="AA10" s="219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213">
        <v>1</v>
      </c>
      <c r="E11" s="93">
        <v>0</v>
      </c>
      <c r="F11" s="93">
        <f>D11-E11</f>
        <v>1</v>
      </c>
      <c r="G11" s="5">
        <f t="shared" si="1"/>
        <v>0</v>
      </c>
      <c r="H11" s="10">
        <v>82</v>
      </c>
      <c r="I11" s="210" t="s">
        <v>77</v>
      </c>
      <c r="J11" s="213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217"/>
      <c r="P11" s="218"/>
      <c r="Q11" s="219"/>
      <c r="R11" s="219"/>
      <c r="S11" s="219"/>
      <c r="T11" s="219"/>
      <c r="U11" s="7"/>
      <c r="V11" s="218"/>
      <c r="W11" s="218"/>
      <c r="X11" s="218"/>
      <c r="Y11" s="219"/>
      <c r="Z11" s="219"/>
      <c r="AA11" s="219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5</v>
      </c>
      <c r="F12" s="29">
        <f>SUM(F5:F11)</f>
        <v>2</v>
      </c>
      <c r="G12" s="97">
        <f t="shared" si="1"/>
        <v>3</v>
      </c>
      <c r="H12" s="213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217"/>
      <c r="P12" s="218"/>
      <c r="Q12" s="219"/>
      <c r="R12" s="219"/>
      <c r="S12" s="219"/>
      <c r="T12" s="219"/>
      <c r="U12" s="7"/>
      <c r="V12" s="218"/>
      <c r="W12" s="218"/>
      <c r="X12" s="218"/>
      <c r="Y12" s="219"/>
      <c r="Z12" s="219"/>
      <c r="AA12" s="219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217"/>
      <c r="P13" s="218"/>
      <c r="Q13" s="219"/>
      <c r="R13" s="219"/>
      <c r="S13" s="219"/>
      <c r="T13" s="219"/>
      <c r="U13" s="7"/>
      <c r="V13" s="218"/>
      <c r="W13" s="218"/>
      <c r="X13" s="218"/>
      <c r="Y13" s="219"/>
      <c r="Z13" s="219"/>
      <c r="AA13" s="219"/>
      <c r="AB13" s="7"/>
    </row>
    <row r="14" spans="1:28" ht="12" customHeight="1">
      <c r="A14" s="12">
        <v>8</v>
      </c>
      <c r="B14" s="210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209"/>
      <c r="K14" s="209"/>
      <c r="L14" s="209"/>
      <c r="M14" s="209"/>
      <c r="N14" s="95"/>
      <c r="O14" s="217"/>
      <c r="P14" s="218"/>
      <c r="Q14" s="219"/>
      <c r="R14" s="219"/>
      <c r="S14" s="219"/>
      <c r="T14" s="219"/>
      <c r="U14" s="7"/>
      <c r="V14" s="218"/>
      <c r="W14" s="218"/>
      <c r="X14" s="218"/>
      <c r="Y14" s="219"/>
      <c r="Z14" s="219"/>
      <c r="AA14" s="219"/>
      <c r="AB14" s="7"/>
    </row>
    <row r="15" spans="1:28" ht="12" customHeight="1">
      <c r="A15" s="44">
        <v>9</v>
      </c>
      <c r="B15" s="213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213">
        <v>84</v>
      </c>
      <c r="I15" s="213" t="s">
        <v>75</v>
      </c>
      <c r="J15" s="213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217"/>
      <c r="P15" s="218"/>
      <c r="Q15" s="219"/>
      <c r="R15" s="219"/>
      <c r="S15" s="219"/>
      <c r="T15" s="219"/>
      <c r="U15" s="7"/>
      <c r="V15" s="218"/>
      <c r="W15" s="218"/>
      <c r="X15" s="218"/>
      <c r="Y15" s="219"/>
      <c r="Z15" s="219"/>
      <c r="AA15" s="219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211"/>
      <c r="I16" s="213" t="s">
        <v>111</v>
      </c>
      <c r="J16" s="213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217"/>
      <c r="P16" s="218"/>
      <c r="Q16" s="219"/>
      <c r="R16" s="219"/>
      <c r="S16" s="219"/>
      <c r="T16" s="219"/>
      <c r="U16" s="7"/>
      <c r="V16" s="218"/>
      <c r="W16" s="218"/>
      <c r="X16" s="218"/>
      <c r="Y16" s="219"/>
      <c r="Z16" s="219"/>
      <c r="AA16" s="219"/>
      <c r="AB16" s="7"/>
    </row>
    <row r="17" spans="1:28" ht="12" customHeight="1">
      <c r="A17" s="293"/>
      <c r="B17" s="210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213" t="s">
        <v>76</v>
      </c>
      <c r="J17" s="213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217"/>
      <c r="P17" s="218"/>
      <c r="Q17" s="219"/>
      <c r="R17" s="219"/>
      <c r="S17" s="219"/>
      <c r="T17" s="219"/>
      <c r="U17" s="7"/>
      <c r="V17" s="218"/>
      <c r="W17" s="218"/>
      <c r="X17" s="218"/>
      <c r="Y17" s="219"/>
      <c r="Z17" s="219"/>
      <c r="AA17" s="219"/>
      <c r="AB17" s="7"/>
    </row>
    <row r="18" spans="1:28" ht="12" customHeight="1">
      <c r="A18" s="44">
        <v>11</v>
      </c>
      <c r="B18" s="210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217"/>
      <c r="P18" s="218"/>
      <c r="Q18" s="219"/>
      <c r="R18" s="219"/>
      <c r="S18" s="219"/>
      <c r="T18" s="219"/>
      <c r="U18" s="7"/>
      <c r="V18" s="218"/>
      <c r="W18" s="217"/>
      <c r="X18" s="218"/>
      <c r="Y18" s="219"/>
      <c r="Z18" s="219"/>
      <c r="AA18" s="219"/>
      <c r="AB18" s="7"/>
    </row>
    <row r="19" spans="1:28" ht="12" customHeight="1">
      <c r="A19" s="12">
        <v>12</v>
      </c>
      <c r="B19" s="210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209"/>
      <c r="K19" s="209"/>
      <c r="L19" s="209"/>
      <c r="M19" s="209"/>
      <c r="N19" s="95"/>
      <c r="O19" s="217"/>
      <c r="P19" s="218"/>
      <c r="Q19" s="219"/>
      <c r="R19" s="219"/>
      <c r="S19" s="219"/>
      <c r="T19" s="219"/>
      <c r="U19" s="7"/>
      <c r="V19" s="218"/>
      <c r="W19" s="217"/>
      <c r="X19" s="218"/>
      <c r="Y19" s="219"/>
      <c r="Z19" s="219"/>
      <c r="AA19" s="219"/>
      <c r="AB19" s="7"/>
    </row>
    <row r="20" spans="1:28" ht="12" customHeight="1">
      <c r="A20" s="44">
        <v>13</v>
      </c>
      <c r="B20" s="210" t="s">
        <v>119</v>
      </c>
      <c r="C20" s="93">
        <v>8</v>
      </c>
      <c r="D20" s="93">
        <v>4</v>
      </c>
      <c r="E20" s="93">
        <v>2</v>
      </c>
      <c r="F20" s="93">
        <f t="shared" si="4"/>
        <v>2</v>
      </c>
      <c r="G20" s="86">
        <f t="shared" si="5"/>
        <v>4</v>
      </c>
      <c r="H20" s="16">
        <v>86</v>
      </c>
      <c r="I20" s="213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217"/>
      <c r="P20" s="218"/>
      <c r="Q20" s="219"/>
      <c r="R20" s="219"/>
      <c r="S20" s="219"/>
      <c r="T20" s="219"/>
      <c r="U20" s="7"/>
      <c r="V20" s="218"/>
      <c r="W20" s="217"/>
      <c r="X20" s="218"/>
      <c r="Y20" s="219"/>
      <c r="Z20" s="219"/>
      <c r="AA20" s="219"/>
      <c r="AB20" s="7"/>
    </row>
    <row r="21" spans="1:28" ht="12" customHeight="1">
      <c r="A21" s="12">
        <v>14</v>
      </c>
      <c r="B21" s="210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213">
        <v>87</v>
      </c>
      <c r="I21" s="213" t="s">
        <v>110</v>
      </c>
      <c r="J21" s="93">
        <v>4</v>
      </c>
      <c r="K21" s="93">
        <v>2</v>
      </c>
      <c r="L21" s="93">
        <v>1</v>
      </c>
      <c r="M21" s="93">
        <f t="shared" ref="M21:M22" si="6">K21-L21</f>
        <v>1</v>
      </c>
      <c r="N21" s="14">
        <f t="shared" ref="N21:N22" si="7">J21-K21</f>
        <v>2</v>
      </c>
      <c r="O21" s="217"/>
      <c r="P21" s="218"/>
      <c r="Q21" s="219"/>
      <c r="R21" s="219"/>
      <c r="S21" s="219"/>
      <c r="T21" s="219"/>
      <c r="U21" s="7"/>
      <c r="V21" s="218"/>
      <c r="W21" s="217"/>
      <c r="X21" s="218"/>
      <c r="Y21" s="219"/>
      <c r="Z21" s="219"/>
      <c r="AA21" s="219"/>
      <c r="AB21" s="7"/>
    </row>
    <row r="22" spans="1:28" ht="12" customHeight="1">
      <c r="A22" s="44">
        <v>15</v>
      </c>
      <c r="B22" s="210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210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218"/>
      <c r="W22" s="217"/>
      <c r="X22" s="218"/>
      <c r="Y22" s="219"/>
      <c r="Z22" s="219"/>
      <c r="AA22" s="219"/>
      <c r="AB22" s="7"/>
    </row>
    <row r="23" spans="1:28" ht="12" customHeight="1">
      <c r="A23" s="12">
        <v>16</v>
      </c>
      <c r="B23" s="210" t="s">
        <v>48</v>
      </c>
      <c r="C23" s="93">
        <v>3</v>
      </c>
      <c r="D23" s="93">
        <v>3</v>
      </c>
      <c r="E23" s="93">
        <v>2</v>
      </c>
      <c r="F23" s="93">
        <f t="shared" si="4"/>
        <v>1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5</v>
      </c>
      <c r="M23" s="29">
        <f>SUM(M20:M22)</f>
        <v>1</v>
      </c>
      <c r="N23" s="51">
        <f>SUM(N20:N22)</f>
        <v>3</v>
      </c>
      <c r="O23" s="217"/>
      <c r="P23" s="217"/>
      <c r="Q23" s="219"/>
      <c r="R23" s="219"/>
      <c r="S23" s="219"/>
      <c r="T23" s="219"/>
      <c r="U23" s="7"/>
      <c r="V23" s="218"/>
      <c r="W23" s="217"/>
      <c r="X23" s="218"/>
      <c r="Y23" s="219"/>
      <c r="Z23" s="219"/>
      <c r="AA23" s="219"/>
      <c r="AB23" s="7"/>
    </row>
    <row r="24" spans="1:28" ht="12" customHeight="1">
      <c r="A24" s="44">
        <v>17</v>
      </c>
      <c r="B24" s="210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209"/>
      <c r="K24" s="209"/>
      <c r="L24" s="209"/>
      <c r="M24" s="209"/>
      <c r="N24" s="95"/>
      <c r="O24" s="217"/>
      <c r="P24" s="217"/>
      <c r="Q24" s="219"/>
      <c r="R24" s="219"/>
      <c r="S24" s="219"/>
      <c r="T24" s="219"/>
      <c r="U24" s="7"/>
      <c r="V24" s="218"/>
      <c r="W24" s="217"/>
      <c r="X24" s="218"/>
      <c r="Y24" s="219"/>
      <c r="Z24" s="219"/>
      <c r="AA24" s="219"/>
      <c r="AB24" s="7"/>
    </row>
    <row r="25" spans="1:28" ht="12" customHeight="1">
      <c r="A25" s="12">
        <v>18</v>
      </c>
      <c r="B25" s="210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210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217"/>
      <c r="P25" s="217"/>
      <c r="Q25" s="219"/>
      <c r="R25" s="219"/>
      <c r="S25" s="219"/>
      <c r="T25" s="219"/>
      <c r="U25" s="7"/>
      <c r="V25" s="218"/>
      <c r="W25" s="217"/>
      <c r="X25" s="218"/>
      <c r="Y25" s="219"/>
      <c r="Z25" s="219"/>
      <c r="AA25" s="219"/>
      <c r="AB25" s="7"/>
    </row>
    <row r="26" spans="1:28" ht="12" customHeight="1">
      <c r="A26" s="44">
        <v>19</v>
      </c>
      <c r="B26" s="210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210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217"/>
      <c r="P26" s="217"/>
      <c r="Q26" s="219"/>
      <c r="R26" s="219"/>
      <c r="S26" s="219"/>
      <c r="T26" s="219"/>
      <c r="U26" s="7"/>
      <c r="V26" s="218"/>
      <c r="W26" s="217"/>
      <c r="X26" s="218"/>
      <c r="Y26" s="219"/>
      <c r="Z26" s="219"/>
      <c r="AA26" s="219"/>
      <c r="AB26" s="7"/>
    </row>
    <row r="27" spans="1:28" ht="12" customHeight="1">
      <c r="A27" s="12">
        <v>20</v>
      </c>
      <c r="B27" s="210" t="s">
        <v>71</v>
      </c>
      <c r="C27" s="93">
        <v>2</v>
      </c>
      <c r="D27" s="93">
        <v>3</v>
      </c>
      <c r="E27" s="93">
        <v>1</v>
      </c>
      <c r="F27" s="93">
        <f t="shared" si="4"/>
        <v>2</v>
      </c>
      <c r="G27" s="86">
        <f t="shared" si="5"/>
        <v>-1</v>
      </c>
      <c r="H27" s="16">
        <v>91</v>
      </c>
      <c r="I27" s="210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217"/>
      <c r="P27" s="217"/>
      <c r="Q27" s="219"/>
      <c r="R27" s="219"/>
      <c r="S27" s="219"/>
      <c r="T27" s="219"/>
      <c r="U27" s="7"/>
      <c r="V27" s="218"/>
      <c r="W27" s="217"/>
      <c r="X27" s="218"/>
      <c r="Y27" s="219"/>
      <c r="Z27" s="219"/>
      <c r="AA27" s="219"/>
      <c r="AB27" s="7"/>
    </row>
    <row r="28" spans="1:28" ht="12" customHeight="1">
      <c r="A28" s="44">
        <v>22</v>
      </c>
      <c r="B28" s="210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217"/>
      <c r="P28" s="217"/>
      <c r="Q28" s="219"/>
      <c r="R28" s="219"/>
      <c r="S28" s="219"/>
      <c r="T28" s="219"/>
      <c r="U28" s="7"/>
      <c r="V28" s="218"/>
      <c r="W28" s="217"/>
      <c r="X28" s="218"/>
      <c r="Y28" s="219"/>
      <c r="Z28" s="219"/>
      <c r="AA28" s="219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16</v>
      </c>
      <c r="F29" s="63">
        <f>SUM(F14:F28)</f>
        <v>6</v>
      </c>
      <c r="G29" s="87">
        <f>C29-D29</f>
        <v>5</v>
      </c>
      <c r="H29" s="305" t="s">
        <v>43</v>
      </c>
      <c r="I29" s="272"/>
      <c r="J29" s="209"/>
      <c r="K29" s="209"/>
      <c r="L29" s="209"/>
      <c r="M29" s="209"/>
      <c r="N29" s="95"/>
      <c r="O29" s="217"/>
      <c r="P29" s="219"/>
      <c r="Q29" s="219"/>
      <c r="R29" s="219"/>
      <c r="S29" s="219"/>
      <c r="T29" s="219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217"/>
      <c r="P30" s="219"/>
      <c r="Q30" s="219"/>
      <c r="R30" s="219"/>
      <c r="S30" s="219"/>
      <c r="T30" s="219"/>
      <c r="U30" s="7"/>
      <c r="V30" s="218"/>
      <c r="W30" s="218"/>
      <c r="X30" s="218"/>
      <c r="Y30" s="219"/>
      <c r="Z30" s="219"/>
      <c r="AA30" s="219"/>
      <c r="AB30" s="7"/>
    </row>
    <row r="31" spans="1:28" ht="12" customHeight="1">
      <c r="A31" s="78">
        <v>22</v>
      </c>
      <c r="B31" s="213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213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</row>
    <row r="33" spans="1:28" ht="12" customHeight="1">
      <c r="A33" s="78">
        <v>23</v>
      </c>
      <c r="B33" s="213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217"/>
      <c r="P33" s="217"/>
      <c r="Q33" s="219"/>
      <c r="R33" s="219"/>
      <c r="S33" s="219"/>
      <c r="T33" s="219"/>
      <c r="U33" s="7"/>
      <c r="V33" s="49"/>
      <c r="W33" s="218"/>
      <c r="X33" s="218"/>
      <c r="Y33" s="219"/>
      <c r="Z33" s="219"/>
      <c r="AA33" s="219"/>
      <c r="AB33" s="7"/>
    </row>
    <row r="34" spans="1:28" ht="12" customHeight="1">
      <c r="A34" s="78">
        <v>24</v>
      </c>
      <c r="B34" s="213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217"/>
      <c r="P34" s="218"/>
      <c r="Q34" s="219"/>
      <c r="R34" s="219"/>
      <c r="S34" s="219"/>
      <c r="T34" s="219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213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217"/>
      <c r="P35" s="217"/>
      <c r="Q35" s="219"/>
      <c r="R35" s="219"/>
      <c r="S35" s="219"/>
      <c r="T35" s="219"/>
      <c r="U35" s="7"/>
      <c r="V35" s="49"/>
      <c r="W35" s="217"/>
      <c r="X35" s="219"/>
      <c r="Y35" s="219"/>
      <c r="Z35" s="219"/>
      <c r="AA35" s="219"/>
      <c r="AB35" s="7"/>
    </row>
    <row r="36" spans="1:28" s="4" customFormat="1" ht="12" customHeight="1">
      <c r="A36" s="78">
        <v>26</v>
      </c>
      <c r="B36" s="213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209"/>
      <c r="K36" s="209"/>
      <c r="L36" s="209"/>
      <c r="M36" s="209"/>
      <c r="N36" s="95"/>
      <c r="O36" s="217"/>
      <c r="P36" s="217"/>
      <c r="Q36" s="219"/>
      <c r="R36" s="219"/>
      <c r="S36" s="219"/>
      <c r="T36" s="219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213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217"/>
      <c r="P37" s="217"/>
      <c r="Q37" s="219"/>
      <c r="R37" s="219"/>
      <c r="S37" s="219"/>
      <c r="T37" s="219"/>
      <c r="U37" s="7"/>
      <c r="V37" s="212"/>
      <c r="W37" s="212"/>
      <c r="X37" s="212"/>
      <c r="Y37" s="212"/>
      <c r="Z37" s="212"/>
      <c r="AA37" s="212"/>
      <c r="AB37" s="212"/>
    </row>
    <row r="38" spans="1:28" s="4" customFormat="1" ht="12" customHeight="1">
      <c r="A38" s="78">
        <v>28</v>
      </c>
      <c r="B38" s="213" t="s">
        <v>14</v>
      </c>
      <c r="C38" s="93">
        <v>12</v>
      </c>
      <c r="D38" s="93">
        <v>14</v>
      </c>
      <c r="E38" s="93">
        <v>13</v>
      </c>
      <c r="F38" s="93">
        <f t="shared" si="12"/>
        <v>1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217"/>
      <c r="P38" s="217"/>
      <c r="Q38" s="219"/>
      <c r="R38" s="219"/>
      <c r="S38" s="219"/>
      <c r="T38" s="219"/>
      <c r="U38" s="7"/>
      <c r="V38" s="212"/>
      <c r="W38" s="212"/>
      <c r="X38" s="212"/>
      <c r="Y38" s="212"/>
      <c r="Z38" s="212"/>
      <c r="AA38" s="212"/>
      <c r="AB38" s="212"/>
    </row>
    <row r="39" spans="1:28" ht="12" customHeight="1">
      <c r="A39" s="78">
        <v>29</v>
      </c>
      <c r="B39" s="213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217"/>
      <c r="P39" s="217"/>
      <c r="Q39" s="219"/>
      <c r="R39" s="219"/>
      <c r="S39" s="219"/>
      <c r="T39" s="219"/>
      <c r="U39" s="7"/>
      <c r="V39" s="49"/>
      <c r="W39" s="218"/>
      <c r="X39" s="218"/>
      <c r="Y39" s="219"/>
      <c r="Z39" s="219"/>
      <c r="AA39" s="219"/>
      <c r="AB39" s="7"/>
    </row>
    <row r="40" spans="1:28" ht="12" customHeight="1">
      <c r="A40" s="78">
        <v>30</v>
      </c>
      <c r="B40" s="213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217"/>
      <c r="P40" s="217"/>
      <c r="Q40" s="219"/>
      <c r="R40" s="219"/>
      <c r="S40" s="219"/>
      <c r="T40" s="219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213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218"/>
      <c r="X41" s="219"/>
      <c r="Y41" s="219"/>
      <c r="Z41" s="219"/>
      <c r="AA41" s="219"/>
      <c r="AB41" s="7"/>
    </row>
    <row r="42" spans="1:28" ht="12" customHeight="1">
      <c r="A42" s="78">
        <v>32</v>
      </c>
      <c r="B42" s="213" t="s">
        <v>47</v>
      </c>
      <c r="C42" s="93">
        <v>12</v>
      </c>
      <c r="D42" s="93">
        <v>13</v>
      </c>
      <c r="E42" s="93">
        <v>11</v>
      </c>
      <c r="F42" s="93">
        <f t="shared" si="12"/>
        <v>2</v>
      </c>
      <c r="G42" s="86">
        <f t="shared" si="13"/>
        <v>-1</v>
      </c>
      <c r="I42" s="221" t="s">
        <v>120</v>
      </c>
      <c r="N42" s="221"/>
      <c r="O42" s="212"/>
      <c r="P42" s="212"/>
      <c r="Q42" s="212"/>
      <c r="R42" s="212"/>
      <c r="S42" s="212"/>
      <c r="T42" s="212"/>
      <c r="U42" s="212"/>
      <c r="V42" s="49"/>
      <c r="W42" s="218"/>
      <c r="X42" s="219"/>
      <c r="Y42" s="219"/>
      <c r="Z42" s="219"/>
      <c r="AA42" s="219"/>
      <c r="AB42" s="7"/>
    </row>
    <row r="43" spans="1:28" ht="12" customHeight="1">
      <c r="A43" s="78">
        <v>33</v>
      </c>
      <c r="B43" s="211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212"/>
      <c r="P43" s="212"/>
      <c r="Q43" s="212"/>
      <c r="R43" s="212"/>
      <c r="S43" s="212"/>
      <c r="T43" s="212"/>
      <c r="U43" s="212"/>
      <c r="V43" s="49"/>
      <c r="W43" s="218"/>
      <c r="X43" s="219"/>
      <c r="Y43" s="219"/>
      <c r="Z43" s="219"/>
      <c r="AA43" s="219"/>
      <c r="AB43" s="7"/>
    </row>
    <row r="44" spans="1:28" ht="12" customHeight="1">
      <c r="A44" s="78">
        <v>34</v>
      </c>
      <c r="B44" s="211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212"/>
      <c r="P44" s="212"/>
      <c r="Q44" s="212"/>
      <c r="R44" s="212"/>
      <c r="S44" s="212"/>
      <c r="T44" s="212"/>
      <c r="U44" s="212"/>
      <c r="V44" s="49"/>
      <c r="W44" s="218"/>
      <c r="X44" s="219"/>
      <c r="Y44" s="219"/>
      <c r="Z44" s="219"/>
      <c r="AA44" s="219"/>
      <c r="AB44" s="7"/>
    </row>
    <row r="45" spans="1:28" ht="12" customHeight="1">
      <c r="A45" s="78">
        <v>35</v>
      </c>
      <c r="B45" s="211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212"/>
      <c r="P45" s="212"/>
      <c r="Q45" s="212"/>
      <c r="R45" s="212"/>
      <c r="S45" s="212"/>
      <c r="T45" s="212"/>
      <c r="U45" s="212"/>
      <c r="V45" s="49"/>
      <c r="W45" s="218"/>
      <c r="X45" s="219"/>
      <c r="Y45" s="219"/>
      <c r="Z45" s="219"/>
      <c r="AA45" s="219"/>
      <c r="AB45" s="7"/>
    </row>
    <row r="46" spans="1:28" ht="12" customHeight="1">
      <c r="A46" s="78">
        <v>36</v>
      </c>
      <c r="B46" s="211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210"/>
      <c r="P46" s="210"/>
      <c r="Q46" s="219"/>
      <c r="R46" s="219"/>
      <c r="S46" s="219"/>
      <c r="T46" s="219"/>
      <c r="U46" s="7"/>
      <c r="V46" s="218"/>
      <c r="W46" s="218"/>
      <c r="X46" s="219"/>
      <c r="Y46" s="219"/>
      <c r="Z46" s="219"/>
      <c r="AA46" s="219"/>
      <c r="AB46" s="7"/>
    </row>
    <row r="47" spans="1:28" ht="12" customHeight="1">
      <c r="A47" s="78">
        <v>37</v>
      </c>
      <c r="B47" s="213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213" t="s">
        <v>103</v>
      </c>
      <c r="P47" s="93">
        <f>D20+D21+D22+D25+D26+D27+D28+3</f>
        <v>17</v>
      </c>
      <c r="Q47" s="219"/>
      <c r="R47" s="219"/>
      <c r="S47" s="219"/>
      <c r="T47" s="219"/>
      <c r="U47" s="7"/>
      <c r="V47" s="49"/>
      <c r="W47" s="217"/>
      <c r="X47" s="219"/>
      <c r="Y47" s="219"/>
      <c r="Z47" s="219"/>
      <c r="AA47" s="219"/>
      <c r="AB47" s="7"/>
    </row>
    <row r="48" spans="1:28" ht="12" customHeight="1">
      <c r="A48" s="78">
        <v>38</v>
      </c>
      <c r="B48" s="213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213" t="s">
        <v>104</v>
      </c>
      <c r="P48" s="93">
        <f>D37+D38+D39+D40+D41+D43+D44+D45+D46+D47+D48</f>
        <v>40</v>
      </c>
      <c r="Q48" s="219"/>
      <c r="R48" s="219"/>
      <c r="S48" s="219"/>
      <c r="T48" s="219"/>
      <c r="U48" s="7"/>
      <c r="V48" s="49"/>
      <c r="W48" s="217"/>
      <c r="X48" s="219"/>
      <c r="Y48" s="219"/>
      <c r="Z48" s="219"/>
      <c r="AA48" s="219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53</v>
      </c>
      <c r="F49" s="29">
        <f>SUM(F31:F48)</f>
        <v>4</v>
      </c>
      <c r="G49" s="86">
        <f t="shared" si="13"/>
        <v>-5</v>
      </c>
      <c r="O49" s="213" t="s">
        <v>105</v>
      </c>
      <c r="P49" s="93">
        <f>D23+D42+D58+D69+D78+D89+D99+D109+D119+K38</f>
        <v>29</v>
      </c>
      <c r="Q49" s="219"/>
      <c r="R49" s="219"/>
      <c r="S49" s="219"/>
      <c r="T49" s="219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221"/>
      <c r="N50" s="221"/>
      <c r="O50" s="213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219"/>
      <c r="R50" s="219"/>
      <c r="S50" s="219"/>
      <c r="T50" s="219"/>
      <c r="U50" s="7"/>
      <c r="V50" s="49"/>
      <c r="W50" s="217"/>
      <c r="X50" s="219"/>
      <c r="Y50" s="219"/>
      <c r="Z50" s="219"/>
      <c r="AA50" s="219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221"/>
      <c r="N51" s="221"/>
      <c r="O51" s="213" t="s">
        <v>107</v>
      </c>
      <c r="P51" s="93">
        <v>3</v>
      </c>
      <c r="Q51" s="219"/>
      <c r="R51" s="219"/>
      <c r="S51" s="219"/>
      <c r="T51" s="219"/>
      <c r="U51" s="7"/>
      <c r="V51" s="218"/>
      <c r="W51" s="217"/>
      <c r="X51" s="219"/>
      <c r="Y51" s="219"/>
      <c r="Z51" s="219"/>
      <c r="AA51" s="219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210"/>
      <c r="P52" s="210"/>
      <c r="Q52" s="219"/>
      <c r="R52" s="219"/>
      <c r="S52" s="219"/>
      <c r="T52" s="219"/>
      <c r="U52" s="7"/>
      <c r="V52" s="49"/>
      <c r="W52" s="217"/>
      <c r="X52" s="219"/>
      <c r="Y52" s="219"/>
      <c r="Z52" s="219"/>
      <c r="AA52" s="219"/>
      <c r="AB52" s="7"/>
    </row>
    <row r="53" spans="1:28" ht="12" customHeight="1">
      <c r="A53" s="85">
        <v>41</v>
      </c>
      <c r="B53" s="213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210" t="s">
        <v>109</v>
      </c>
      <c r="P53" s="11">
        <f>M74+N74+M75+M76+N75+N76+K39+P51</f>
        <v>139</v>
      </c>
      <c r="Q53" s="219"/>
      <c r="R53" s="219"/>
      <c r="S53" s="219"/>
      <c r="T53" s="219"/>
      <c r="U53" s="7"/>
      <c r="V53" s="218"/>
      <c r="W53" s="217"/>
      <c r="X53" s="219"/>
      <c r="Y53" s="219"/>
      <c r="Z53" s="219"/>
      <c r="AA53" s="219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55</v>
      </c>
      <c r="F54" s="58">
        <f t="shared" si="14"/>
        <v>0</v>
      </c>
      <c r="G54" s="92">
        <f>C54-D54</f>
        <v>0</v>
      </c>
      <c r="O54" s="217"/>
      <c r="P54" s="217"/>
      <c r="Q54" s="219"/>
      <c r="R54" s="219"/>
      <c r="S54" s="219"/>
      <c r="T54" s="219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213" t="s">
        <v>12</v>
      </c>
      <c r="C55" s="93">
        <v>9</v>
      </c>
      <c r="D55" s="93">
        <v>9</v>
      </c>
      <c r="E55" s="93">
        <v>8</v>
      </c>
      <c r="F55" s="22">
        <f t="shared" si="14"/>
        <v>1</v>
      </c>
      <c r="G55" s="90">
        <f t="shared" si="15"/>
        <v>0</v>
      </c>
      <c r="O55" s="217"/>
      <c r="P55" s="217"/>
      <c r="Q55" s="219"/>
      <c r="R55" s="219"/>
      <c r="S55" s="219"/>
      <c r="T55" s="219"/>
      <c r="U55" s="7"/>
      <c r="V55" s="212"/>
      <c r="W55" s="212"/>
      <c r="X55" s="212"/>
      <c r="Y55" s="212"/>
      <c r="Z55" s="212"/>
      <c r="AA55" s="212"/>
      <c r="AB55" s="212"/>
    </row>
    <row r="56" spans="1:28" ht="12" customHeight="1">
      <c r="A56" s="55">
        <v>44</v>
      </c>
      <c r="B56" s="213" t="s">
        <v>13</v>
      </c>
      <c r="C56" s="93">
        <v>4</v>
      </c>
      <c r="D56" s="93">
        <v>4</v>
      </c>
      <c r="E56" s="93">
        <v>4</v>
      </c>
      <c r="F56" s="93">
        <f t="shared" si="14"/>
        <v>0</v>
      </c>
      <c r="G56" s="90">
        <f t="shared" si="15"/>
        <v>0</v>
      </c>
      <c r="O56" s="217"/>
      <c r="P56" s="217"/>
      <c r="Q56" s="219"/>
      <c r="R56" s="219"/>
      <c r="S56" s="219"/>
      <c r="T56" s="219"/>
      <c r="U56" s="7"/>
      <c r="V56" s="212"/>
      <c r="W56" s="212"/>
      <c r="X56" s="212"/>
      <c r="Y56" s="212"/>
      <c r="Z56" s="212"/>
      <c r="AA56" s="212"/>
      <c r="AB56" s="212"/>
    </row>
    <row r="57" spans="1:28" ht="12" customHeight="1">
      <c r="A57" s="124"/>
      <c r="B57" s="210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221"/>
      <c r="N57" s="221"/>
      <c r="O57" s="276"/>
      <c r="P57" s="276"/>
      <c r="Q57" s="276"/>
      <c r="R57" s="276"/>
      <c r="S57" s="276"/>
      <c r="T57" s="276"/>
      <c r="U57" s="276"/>
      <c r="V57" s="49"/>
      <c r="W57" s="217"/>
      <c r="X57" s="219"/>
      <c r="Y57" s="219"/>
      <c r="Z57" s="219"/>
      <c r="AA57" s="219"/>
      <c r="AB57" s="7"/>
    </row>
    <row r="58" spans="1:28" ht="12" customHeight="1">
      <c r="A58" s="85">
        <v>45</v>
      </c>
      <c r="B58" s="213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221"/>
      <c r="N58" s="221"/>
      <c r="O58" s="217"/>
      <c r="P58" s="217"/>
      <c r="Q58" s="219"/>
      <c r="R58" s="219"/>
      <c r="S58" s="219"/>
      <c r="T58" s="219"/>
      <c r="U58" s="7"/>
      <c r="V58" s="49"/>
      <c r="W58" s="217"/>
      <c r="X58" s="219"/>
      <c r="Y58" s="219"/>
      <c r="Z58" s="219"/>
      <c r="AA58" s="219"/>
      <c r="AB58" s="7"/>
    </row>
    <row r="59" spans="1:28" ht="12" customHeight="1">
      <c r="A59" s="55">
        <v>46</v>
      </c>
      <c r="B59" s="213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217"/>
      <c r="P59" s="218"/>
      <c r="Q59" s="219"/>
      <c r="R59" s="219"/>
      <c r="S59" s="219"/>
      <c r="T59" s="219"/>
      <c r="U59" s="7"/>
      <c r="V59" s="49"/>
      <c r="W59" s="217"/>
      <c r="X59" s="219"/>
      <c r="Y59" s="219"/>
      <c r="Z59" s="219"/>
      <c r="AA59" s="219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78</v>
      </c>
      <c r="F60" s="29">
        <f>SUM(F51:F59)</f>
        <v>1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209</v>
      </c>
      <c r="K60" s="62"/>
      <c r="L60" s="303" t="s">
        <v>96</v>
      </c>
      <c r="M60" s="304"/>
      <c r="N60" s="100">
        <v>125</v>
      </c>
      <c r="O60" s="24"/>
      <c r="P60" s="218"/>
      <c r="Q60" s="219"/>
      <c r="R60" s="219"/>
      <c r="S60" s="219"/>
      <c r="T60" s="219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40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219"/>
      <c r="X61" s="219"/>
      <c r="Y61" s="219"/>
      <c r="Z61" s="219"/>
      <c r="AA61" s="219"/>
      <c r="AB61" s="7"/>
    </row>
    <row r="62" spans="1:28" ht="12" customHeight="1">
      <c r="A62" s="44">
        <v>47</v>
      </c>
      <c r="B62" s="210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249</v>
      </c>
      <c r="K62" s="219"/>
      <c r="L62" s="279" t="s">
        <v>95</v>
      </c>
      <c r="M62" s="299"/>
      <c r="N62" s="5">
        <f>SUM(N60:N61)</f>
        <v>274</v>
      </c>
      <c r="O62" s="217"/>
      <c r="P62" s="217"/>
      <c r="Q62" s="219"/>
      <c r="R62" s="219"/>
      <c r="S62" s="219"/>
      <c r="T62" s="219"/>
      <c r="U62" s="7"/>
      <c r="V62" s="24"/>
      <c r="W62" s="219"/>
      <c r="X62" s="219"/>
      <c r="Y62" s="219"/>
      <c r="Z62" s="219"/>
      <c r="AA62" s="219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219"/>
      <c r="J63" s="219"/>
      <c r="K63" s="219"/>
      <c r="L63" s="219"/>
      <c r="M63" s="219"/>
      <c r="N63" s="7"/>
      <c r="O63" s="217"/>
      <c r="P63" s="217"/>
      <c r="Q63" s="219"/>
      <c r="R63" s="219"/>
      <c r="S63" s="219"/>
      <c r="T63" s="219"/>
      <c r="U63" s="7"/>
      <c r="V63" s="24"/>
      <c r="W63" s="219"/>
      <c r="X63" s="219"/>
      <c r="Y63" s="219"/>
      <c r="Z63" s="219"/>
      <c r="AA63" s="219"/>
      <c r="AB63" s="7"/>
    </row>
    <row r="64" spans="1:28" ht="12" customHeight="1">
      <c r="A64" s="44">
        <v>49</v>
      </c>
      <c r="B64" s="213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219"/>
      <c r="J64" s="300" t="s">
        <v>35</v>
      </c>
      <c r="K64" s="300"/>
      <c r="L64" s="300"/>
      <c r="M64" s="300"/>
      <c r="N64" s="301"/>
      <c r="O64" s="217"/>
      <c r="P64" s="218"/>
      <c r="Q64" s="219"/>
      <c r="R64" s="219"/>
      <c r="S64" s="219"/>
      <c r="T64" s="219"/>
      <c r="U64" s="7"/>
      <c r="V64" s="24"/>
      <c r="W64" s="219"/>
      <c r="X64" s="219"/>
      <c r="Y64" s="219"/>
      <c r="Z64" s="219"/>
      <c r="AA64" s="219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54</v>
      </c>
      <c r="F65" s="58">
        <f t="shared" si="16"/>
        <v>2</v>
      </c>
      <c r="G65" s="58">
        <f>C65-D65</f>
        <v>-1</v>
      </c>
      <c r="H65" s="38"/>
      <c r="I65" s="217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217"/>
      <c r="P65" s="218"/>
      <c r="Q65" s="219"/>
      <c r="R65" s="219"/>
      <c r="S65" s="219"/>
      <c r="T65" s="219"/>
      <c r="U65" s="7"/>
      <c r="V65" s="24"/>
      <c r="W65" s="219"/>
      <c r="X65" s="219"/>
      <c r="Y65" s="219"/>
      <c r="Z65" s="219"/>
      <c r="AA65" s="219"/>
      <c r="AB65" s="7"/>
    </row>
    <row r="66" spans="1:28" ht="12" customHeight="1">
      <c r="A66" s="55">
        <v>51</v>
      </c>
      <c r="B66" s="213" t="s">
        <v>12</v>
      </c>
      <c r="C66" s="93">
        <v>9</v>
      </c>
      <c r="D66" s="93">
        <v>9</v>
      </c>
      <c r="E66" s="93">
        <v>8</v>
      </c>
      <c r="F66" s="22">
        <f t="shared" si="16"/>
        <v>1</v>
      </c>
      <c r="G66" s="22">
        <f>C66-D66</f>
        <v>0</v>
      </c>
      <c r="H66" s="39"/>
      <c r="I66" s="218"/>
      <c r="J66" s="8">
        <f>C12+C29+C49+C60+C70+C80+J13+J18+J23+J28+J35+J40+C90+C100+C110</f>
        <v>536</v>
      </c>
      <c r="K66" s="8">
        <f>D12+D49+D60+D70+D80+K13+K18+K23+K28+K35+K40+D29+D90+D100+D110+D120</f>
        <v>269</v>
      </c>
      <c r="L66" s="8">
        <f>E12+E29+E49+E60+E70+E80+E90+L13+L18+L23+L28+L35+L40+E100+E110+E120</f>
        <v>249</v>
      </c>
      <c r="M66" s="8">
        <f>F12+F29+F49+F60+F70+F80+F90+M13+M18+M23+M28+M35+M40+F100+F110+F120</f>
        <v>20</v>
      </c>
      <c r="N66" s="104">
        <f>M66/K66</f>
        <v>7.434944237918216E-2</v>
      </c>
      <c r="O66" s="217"/>
      <c r="P66" s="218"/>
      <c r="Q66" s="219"/>
      <c r="R66" s="219"/>
      <c r="S66" s="219"/>
      <c r="T66" s="219"/>
      <c r="U66" s="7"/>
      <c r="V66" s="24"/>
      <c r="W66" s="219"/>
      <c r="X66" s="219"/>
      <c r="Y66" s="219"/>
      <c r="Z66" s="219"/>
      <c r="AA66" s="219"/>
      <c r="AB66" s="7"/>
    </row>
    <row r="67" spans="1:28" ht="12" customHeight="1">
      <c r="A67" s="44">
        <v>52</v>
      </c>
      <c r="B67" s="213" t="s">
        <v>13</v>
      </c>
      <c r="C67" s="93">
        <v>4</v>
      </c>
      <c r="D67" s="93">
        <v>3</v>
      </c>
      <c r="E67" s="93">
        <v>3</v>
      </c>
      <c r="F67" s="22">
        <f t="shared" si="16"/>
        <v>0</v>
      </c>
      <c r="G67" s="22">
        <f>C67-D67</f>
        <v>1</v>
      </c>
      <c r="H67" s="218"/>
      <c r="I67" s="218"/>
      <c r="J67" s="101" t="s">
        <v>117</v>
      </c>
      <c r="K67" s="101"/>
      <c r="L67" s="101"/>
      <c r="M67" s="101"/>
      <c r="N67" s="102"/>
      <c r="O67" s="217"/>
      <c r="P67" s="218"/>
      <c r="Q67" s="219"/>
      <c r="R67" s="219"/>
      <c r="S67" s="219"/>
      <c r="T67" s="219"/>
      <c r="U67" s="7"/>
      <c r="V67" s="24"/>
      <c r="W67" s="219"/>
      <c r="X67" s="219"/>
      <c r="Y67" s="219"/>
      <c r="Z67" s="219"/>
      <c r="AA67" s="219"/>
      <c r="AB67" s="7"/>
    </row>
    <row r="68" spans="1:28" ht="12" customHeight="1">
      <c r="A68" s="44"/>
      <c r="B68" s="213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217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213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115</v>
      </c>
      <c r="O69" s="217"/>
      <c r="P69" s="217"/>
      <c r="Q69" s="219"/>
      <c r="R69" s="219"/>
      <c r="S69" s="219"/>
      <c r="T69" s="219"/>
      <c r="U69" s="7"/>
      <c r="V69" s="217"/>
      <c r="W69" s="219"/>
      <c r="X69" s="219"/>
      <c r="Y69" s="219"/>
      <c r="Z69" s="219"/>
      <c r="AA69" s="219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80</v>
      </c>
      <c r="E70" s="29">
        <f>SUM(E62:E69)</f>
        <v>77</v>
      </c>
      <c r="F70" s="29">
        <f>SUM(F62:F69)</f>
        <v>3</v>
      </c>
      <c r="G70" s="63">
        <f>SUM(G62:G69)</f>
        <v>-2</v>
      </c>
      <c r="H70" s="24"/>
      <c r="I70" s="219"/>
      <c r="J70" s="219"/>
      <c r="K70" s="294" t="s">
        <v>38</v>
      </c>
      <c r="L70" s="294"/>
      <c r="M70" s="294"/>
      <c r="N70" s="106">
        <f>L66/N69</f>
        <v>2.1652173913043478</v>
      </c>
      <c r="O70" s="217"/>
      <c r="P70" s="217"/>
      <c r="Q70" s="219"/>
      <c r="R70" s="219"/>
      <c r="S70" s="219"/>
      <c r="T70" s="219"/>
      <c r="U70" s="7"/>
      <c r="V70" s="217"/>
      <c r="W70" s="219"/>
      <c r="X70" s="219"/>
      <c r="Y70" s="219"/>
      <c r="Z70" s="219"/>
      <c r="AA70" s="219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217"/>
      <c r="J71" s="219"/>
      <c r="K71" s="219"/>
      <c r="L71" s="219"/>
      <c r="M71" s="219"/>
      <c r="N71" s="7"/>
      <c r="O71" s="217"/>
      <c r="P71" s="217"/>
      <c r="Q71" s="219"/>
      <c r="R71" s="219"/>
      <c r="S71" s="219"/>
      <c r="T71" s="219"/>
      <c r="U71" s="7"/>
      <c r="V71" s="217"/>
      <c r="W71" s="219"/>
      <c r="X71" s="219"/>
      <c r="Y71" s="219"/>
      <c r="Z71" s="219"/>
      <c r="AA71" s="219"/>
      <c r="AB71" s="7"/>
    </row>
    <row r="72" spans="1:28" ht="12" customHeight="1">
      <c r="A72" s="12">
        <v>54</v>
      </c>
      <c r="B72" s="210" t="s">
        <v>2</v>
      </c>
      <c r="C72" s="210">
        <v>1</v>
      </c>
      <c r="D72" s="210">
        <v>0</v>
      </c>
      <c r="E72" s="210">
        <v>0</v>
      </c>
      <c r="F72" s="210">
        <f>D72-E72</f>
        <v>0</v>
      </c>
      <c r="G72" s="210">
        <f>C72-E72</f>
        <v>1</v>
      </c>
      <c r="H72" s="217"/>
      <c r="I72" s="219"/>
      <c r="J72" s="219"/>
      <c r="K72" s="219"/>
      <c r="L72" s="219"/>
      <c r="M72" s="219"/>
      <c r="N72" s="7"/>
      <c r="O72" s="217"/>
      <c r="P72" s="218"/>
      <c r="Q72" s="219"/>
      <c r="R72" s="219"/>
      <c r="S72" s="219"/>
      <c r="T72" s="219"/>
      <c r="U72" s="7"/>
      <c r="V72" s="217"/>
      <c r="W72" s="219"/>
      <c r="X72" s="219"/>
      <c r="Y72" s="219"/>
      <c r="Z72" s="219"/>
      <c r="AA72" s="219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219"/>
      <c r="J73" s="219"/>
      <c r="K73" s="295"/>
      <c r="L73" s="296"/>
      <c r="M73" s="93" t="s">
        <v>19</v>
      </c>
      <c r="N73" s="5" t="s">
        <v>20</v>
      </c>
      <c r="O73" s="217"/>
      <c r="P73" s="218"/>
      <c r="Q73" s="219"/>
      <c r="R73" s="219"/>
      <c r="S73" s="219"/>
      <c r="T73" s="219"/>
      <c r="U73" s="7"/>
      <c r="V73" s="217"/>
      <c r="W73" s="219"/>
      <c r="X73" s="219"/>
      <c r="Y73" s="219"/>
      <c r="Z73" s="219"/>
      <c r="AA73" s="219"/>
      <c r="AB73" s="7"/>
    </row>
    <row r="74" spans="1:28" ht="12" customHeight="1">
      <c r="A74" s="12">
        <v>56</v>
      </c>
      <c r="B74" s="213" t="s">
        <v>46</v>
      </c>
      <c r="C74" s="93">
        <v>1</v>
      </c>
      <c r="D74" s="93">
        <v>0</v>
      </c>
      <c r="E74" s="93">
        <v>0</v>
      </c>
      <c r="F74" s="210">
        <f>D74-E74</f>
        <v>0</v>
      </c>
      <c r="G74" s="210">
        <f>C74-E74</f>
        <v>1</v>
      </c>
      <c r="H74" s="24"/>
      <c r="I74" s="219"/>
      <c r="J74" s="219"/>
      <c r="K74" s="279" t="s">
        <v>40</v>
      </c>
      <c r="L74" s="280"/>
      <c r="M74" s="5">
        <f>E54+E65+E75+E85+E95+E105+E115</f>
        <v>109</v>
      </c>
      <c r="N74" s="5">
        <f>F54+F65+F75+F85+F95+F105+F115</f>
        <v>2</v>
      </c>
      <c r="O74" s="276"/>
      <c r="P74" s="276"/>
      <c r="Q74" s="276"/>
      <c r="R74" s="276"/>
      <c r="S74" s="276"/>
      <c r="T74" s="276"/>
      <c r="U74" s="276"/>
      <c r="V74" s="217"/>
      <c r="W74" s="219"/>
      <c r="X74" s="219"/>
      <c r="Y74" s="219"/>
      <c r="Z74" s="219"/>
      <c r="AA74" s="219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218"/>
      <c r="J75" s="218"/>
      <c r="K75" s="279" t="s">
        <v>51</v>
      </c>
      <c r="L75" s="280"/>
      <c r="M75" s="5">
        <f t="shared" ref="M75:N76" si="21">E55+E66+E76+E86+E96+E106+E116</f>
        <v>16</v>
      </c>
      <c r="N75" s="5">
        <f t="shared" si="21"/>
        <v>2</v>
      </c>
      <c r="O75" s="24"/>
      <c r="P75" s="217"/>
      <c r="Q75" s="219"/>
      <c r="R75" s="219"/>
      <c r="S75" s="219"/>
      <c r="T75" s="219"/>
      <c r="U75" s="7"/>
      <c r="V75" s="217"/>
      <c r="W75" s="219"/>
      <c r="X75" s="219"/>
      <c r="Y75" s="219"/>
      <c r="Z75" s="219"/>
      <c r="AA75" s="219"/>
      <c r="AB75" s="7"/>
    </row>
    <row r="76" spans="1:28" ht="12" customHeight="1">
      <c r="A76" s="12">
        <v>58</v>
      </c>
      <c r="B76" s="213" t="s">
        <v>12</v>
      </c>
      <c r="C76" s="93">
        <v>8</v>
      </c>
      <c r="D76" s="93">
        <v>0</v>
      </c>
      <c r="E76" s="93">
        <v>0</v>
      </c>
      <c r="F76" s="210">
        <f>D76-E76</f>
        <v>0</v>
      </c>
      <c r="G76" s="210">
        <f>C76-E76</f>
        <v>8</v>
      </c>
      <c r="H76" s="49"/>
      <c r="I76" s="218"/>
      <c r="J76" s="218"/>
      <c r="K76" s="279" t="s">
        <v>52</v>
      </c>
      <c r="L76" s="280"/>
      <c r="M76" s="5">
        <f t="shared" si="21"/>
        <v>7</v>
      </c>
      <c r="N76" s="5">
        <f t="shared" si="21"/>
        <v>0</v>
      </c>
      <c r="O76" s="24"/>
      <c r="P76" s="217"/>
      <c r="Q76" s="219"/>
      <c r="R76" s="219"/>
      <c r="S76" s="219"/>
      <c r="T76" s="219"/>
      <c r="U76" s="7"/>
      <c r="V76" s="217"/>
      <c r="W76" s="219"/>
      <c r="X76" s="219"/>
      <c r="Y76" s="219"/>
      <c r="Z76" s="219"/>
      <c r="AA76" s="219"/>
      <c r="AB76" s="7"/>
    </row>
    <row r="77" spans="1:28" ht="12" customHeight="1">
      <c r="A77" s="55">
        <v>59</v>
      </c>
      <c r="B77" s="213" t="s">
        <v>13</v>
      </c>
      <c r="C77" s="93">
        <v>4</v>
      </c>
      <c r="D77" s="93">
        <v>0</v>
      </c>
      <c r="E77" s="93">
        <v>0</v>
      </c>
      <c r="F77" s="210">
        <f>D77-E77</f>
        <v>0</v>
      </c>
      <c r="G77" s="210">
        <f>C77-D77</f>
        <v>4</v>
      </c>
      <c r="H77" s="3"/>
      <c r="I77" s="23"/>
      <c r="J77" s="3"/>
      <c r="K77" s="281" t="s">
        <v>90</v>
      </c>
      <c r="L77" s="282"/>
      <c r="M77" s="210">
        <f>E58+E69+E78+E89+E99+E109+E119</f>
        <v>12</v>
      </c>
      <c r="N77" s="210">
        <f>F69+F58+F78+F89+F99+F109+F119</f>
        <v>0</v>
      </c>
      <c r="O77" s="24"/>
      <c r="P77" s="217"/>
      <c r="Q77" s="219"/>
      <c r="R77" s="219"/>
      <c r="S77" s="219"/>
      <c r="T77" s="219"/>
      <c r="U77" s="7"/>
      <c r="V77" s="217"/>
      <c r="W77" s="219"/>
      <c r="X77" s="219"/>
      <c r="Y77" s="219"/>
      <c r="Z77" s="219"/>
      <c r="AA77" s="219"/>
      <c r="AB77" s="7"/>
    </row>
    <row r="78" spans="1:28" ht="12" customHeight="1">
      <c r="A78" s="12">
        <v>60</v>
      </c>
      <c r="B78" s="213" t="s">
        <v>49</v>
      </c>
      <c r="C78" s="93">
        <v>4</v>
      </c>
      <c r="D78" s="93">
        <v>0</v>
      </c>
      <c r="E78" s="93">
        <v>0</v>
      </c>
      <c r="F78" s="210">
        <f>D78-E78</f>
        <v>0</v>
      </c>
      <c r="G78" s="210">
        <f>C78-D78</f>
        <v>4</v>
      </c>
      <c r="H78" s="3"/>
      <c r="I78" s="23"/>
      <c r="J78" s="3"/>
      <c r="K78" s="98"/>
      <c r="L78" s="98"/>
      <c r="M78" s="217"/>
      <c r="N78" s="217"/>
      <c r="O78" s="24"/>
      <c r="P78" s="217"/>
      <c r="Q78" s="219"/>
      <c r="R78" s="219"/>
      <c r="S78" s="219"/>
      <c r="T78" s="219"/>
      <c r="U78" s="7"/>
      <c r="V78" s="217"/>
      <c r="W78" s="219"/>
      <c r="X78" s="219"/>
      <c r="Y78" s="219"/>
      <c r="Z78" s="219"/>
      <c r="AA78" s="219"/>
      <c r="AB78" s="7"/>
    </row>
    <row r="79" spans="1:28" ht="12" customHeight="1">
      <c r="A79" s="12">
        <v>61</v>
      </c>
      <c r="B79" s="213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217"/>
      <c r="I79" s="217"/>
      <c r="J79" s="219"/>
      <c r="K79" s="219"/>
      <c r="L79" s="219"/>
      <c r="M79" s="219"/>
      <c r="N79" s="7"/>
      <c r="O79" s="24"/>
      <c r="P79" s="218"/>
      <c r="Q79" s="219"/>
      <c r="R79" s="219"/>
      <c r="S79" s="219"/>
      <c r="T79" s="219"/>
      <c r="U79" s="7"/>
      <c r="V79" s="217"/>
      <c r="W79" s="219"/>
      <c r="X79" s="219"/>
      <c r="Y79" s="219"/>
      <c r="Z79" s="219"/>
      <c r="AA79" s="219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217"/>
      <c r="I80" s="217"/>
      <c r="J80" s="219"/>
      <c r="K80" s="285" t="s">
        <v>108</v>
      </c>
      <c r="L80" s="286"/>
      <c r="M80" s="287"/>
      <c r="N80" s="291">
        <f>L66/N69</f>
        <v>2.1652173913043478</v>
      </c>
      <c r="O80" s="217"/>
      <c r="P80" s="218"/>
      <c r="Q80" s="217"/>
      <c r="R80" s="217"/>
      <c r="S80" s="217"/>
      <c r="T80" s="217"/>
      <c r="U80" s="217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217"/>
      <c r="I81" s="217"/>
      <c r="J81" s="219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210" t="s">
        <v>2</v>
      </c>
      <c r="C82" s="210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217"/>
      <c r="I82" s="217"/>
      <c r="J82" s="219"/>
      <c r="K82" s="219"/>
      <c r="L82" s="219"/>
      <c r="M82" s="219"/>
      <c r="N82" s="7"/>
      <c r="O82" s="24"/>
      <c r="P82" s="217"/>
      <c r="Q82" s="219"/>
      <c r="R82" s="219"/>
      <c r="S82" s="219"/>
      <c r="T82" s="219"/>
      <c r="U82" s="7"/>
      <c r="V82" s="24"/>
      <c r="W82" s="219"/>
      <c r="X82" s="219"/>
      <c r="Y82" s="219"/>
      <c r="Z82" s="219"/>
      <c r="AA82" s="219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217"/>
      <c r="I83" s="217"/>
      <c r="J83" s="219"/>
      <c r="K83" s="217"/>
      <c r="L83" s="217"/>
      <c r="M83" s="217"/>
      <c r="N83" s="217"/>
      <c r="O83" s="24"/>
      <c r="P83" s="218"/>
      <c r="Q83" s="219"/>
      <c r="R83" s="219"/>
      <c r="S83" s="219"/>
      <c r="T83" s="219"/>
      <c r="U83" s="7"/>
      <c r="V83" s="24"/>
      <c r="W83" s="217"/>
      <c r="X83" s="219"/>
      <c r="Y83" s="219"/>
      <c r="Z83" s="219"/>
      <c r="AA83" s="219"/>
      <c r="AB83" s="7"/>
    </row>
    <row r="84" spans="1:28" ht="12" customHeight="1">
      <c r="A84" s="15">
        <v>64</v>
      </c>
      <c r="B84" s="213" t="s">
        <v>46</v>
      </c>
      <c r="C84" s="93">
        <v>1</v>
      </c>
      <c r="D84" s="210">
        <v>0</v>
      </c>
      <c r="E84" s="210">
        <v>0</v>
      </c>
      <c r="F84" s="58">
        <f t="shared" si="24"/>
        <v>0</v>
      </c>
      <c r="G84" s="5">
        <v>0</v>
      </c>
      <c r="H84" s="217"/>
      <c r="I84" s="217"/>
      <c r="J84" s="219"/>
      <c r="K84" s="217"/>
      <c r="L84" s="217"/>
      <c r="M84" s="217"/>
      <c r="N84" s="217"/>
      <c r="O84" s="217"/>
      <c r="P84" s="218"/>
      <c r="Q84" s="217"/>
      <c r="R84" s="217"/>
      <c r="S84" s="217"/>
      <c r="T84" s="217"/>
      <c r="U84" s="217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217"/>
      <c r="I85" s="217"/>
      <c r="J85" s="219"/>
      <c r="K85" s="217"/>
      <c r="L85" s="217"/>
      <c r="M85" s="217"/>
      <c r="N85" s="217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213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217"/>
      <c r="I86" s="217"/>
      <c r="J86" s="219"/>
      <c r="K86" s="219"/>
      <c r="L86" s="219"/>
      <c r="M86" s="219"/>
      <c r="N86" s="7"/>
      <c r="O86" s="212"/>
      <c r="P86" s="212"/>
      <c r="Q86" s="212"/>
      <c r="R86" s="212"/>
      <c r="S86" s="212"/>
      <c r="T86" s="212"/>
      <c r="U86" s="212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213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217"/>
      <c r="I87" s="217"/>
      <c r="J87" s="219"/>
      <c r="K87" s="219"/>
      <c r="L87" s="219"/>
      <c r="M87" s="219"/>
      <c r="N87" s="7"/>
      <c r="O87" s="212"/>
      <c r="P87" s="212"/>
      <c r="Q87" s="212"/>
      <c r="R87" s="212"/>
      <c r="S87" s="212"/>
      <c r="T87" s="212"/>
      <c r="U87" s="212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213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212"/>
      <c r="P88" s="212"/>
      <c r="Q88" s="212"/>
      <c r="R88" s="212"/>
      <c r="S88" s="212"/>
      <c r="T88" s="212"/>
      <c r="U88" s="212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213" t="s">
        <v>49</v>
      </c>
      <c r="C89" s="93">
        <v>4</v>
      </c>
      <c r="D89" s="210">
        <v>0</v>
      </c>
      <c r="E89" s="210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217"/>
      <c r="Q89" s="219"/>
      <c r="R89" s="219"/>
      <c r="S89" s="219"/>
      <c r="T89" s="219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218"/>
      <c r="Q90" s="219"/>
      <c r="R90" s="219"/>
      <c r="S90" s="219"/>
      <c r="T90" s="219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217"/>
      <c r="P91" s="218"/>
      <c r="Q91" s="217"/>
      <c r="R91" s="217"/>
      <c r="S91" s="217"/>
      <c r="T91" s="217"/>
      <c r="U91" s="217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210" t="s">
        <v>2</v>
      </c>
      <c r="C92" s="210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218"/>
      <c r="I92" s="218"/>
      <c r="J92" s="218"/>
      <c r="K92" s="218"/>
      <c r="L92" s="218"/>
      <c r="M92" s="218"/>
      <c r="N92" s="49"/>
      <c r="O92" s="217"/>
      <c r="P92" s="218"/>
      <c r="Q92" s="217"/>
      <c r="R92" s="217"/>
      <c r="S92" s="217"/>
      <c r="T92" s="217"/>
      <c r="U92" s="217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218"/>
      <c r="I93" s="218"/>
      <c r="J93" s="218"/>
      <c r="K93" s="218"/>
      <c r="L93" s="218"/>
      <c r="M93" s="218"/>
      <c r="N93" s="49"/>
      <c r="O93" s="217"/>
      <c r="P93" s="218"/>
      <c r="Q93" s="217"/>
      <c r="R93" s="217"/>
      <c r="S93" s="217"/>
      <c r="T93" s="217"/>
      <c r="U93" s="217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213" t="s">
        <v>46</v>
      </c>
      <c r="C94" s="93">
        <v>1</v>
      </c>
      <c r="D94" s="210">
        <v>0</v>
      </c>
      <c r="E94" s="210">
        <v>0</v>
      </c>
      <c r="F94" s="58">
        <f>D94-E94</f>
        <v>0</v>
      </c>
      <c r="G94" s="5">
        <v>0</v>
      </c>
      <c r="H94" s="218"/>
      <c r="I94" s="218"/>
      <c r="J94" s="218"/>
      <c r="K94" s="218"/>
      <c r="L94" s="218"/>
      <c r="M94" s="218"/>
      <c r="N94" s="49"/>
      <c r="O94" s="217"/>
      <c r="P94" s="218"/>
      <c r="Q94" s="217"/>
      <c r="R94" s="217"/>
      <c r="S94" s="217"/>
      <c r="T94" s="217"/>
      <c r="U94" s="217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218"/>
      <c r="I95" s="218"/>
      <c r="J95" s="218"/>
      <c r="K95" s="218"/>
      <c r="L95" s="218"/>
      <c r="M95" s="218"/>
      <c r="N95" s="49"/>
      <c r="O95" s="217"/>
      <c r="P95" s="218"/>
      <c r="Q95" s="217"/>
      <c r="R95" s="217"/>
      <c r="S95" s="217"/>
      <c r="T95" s="217"/>
      <c r="U95" s="217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213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218"/>
      <c r="I96" s="218"/>
      <c r="J96" s="218"/>
      <c r="K96" s="218"/>
      <c r="L96" s="218"/>
      <c r="M96" s="218"/>
      <c r="N96" s="49"/>
      <c r="O96" s="217"/>
      <c r="P96" s="218"/>
      <c r="Q96" s="217"/>
      <c r="R96" s="217"/>
      <c r="S96" s="217"/>
      <c r="T96" s="217"/>
      <c r="U96" s="217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213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218"/>
      <c r="I97" s="218"/>
      <c r="J97" s="218"/>
      <c r="K97" s="218"/>
      <c r="L97" s="218"/>
      <c r="M97" s="218"/>
      <c r="N97" s="49"/>
      <c r="O97" s="217"/>
      <c r="P97" s="218"/>
      <c r="Q97" s="217"/>
      <c r="R97" s="217"/>
      <c r="S97" s="217"/>
      <c r="T97" s="217"/>
      <c r="U97" s="217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213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218"/>
      <c r="I98" s="218"/>
      <c r="J98" s="218"/>
      <c r="K98" s="218"/>
      <c r="L98" s="218"/>
      <c r="M98" s="218"/>
      <c r="N98" s="49"/>
      <c r="O98" s="217"/>
      <c r="P98" s="218"/>
      <c r="Q98" s="217"/>
      <c r="R98" s="217"/>
      <c r="S98" s="217"/>
      <c r="T98" s="217"/>
      <c r="U98" s="217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213" t="s">
        <v>49</v>
      </c>
      <c r="C99" s="93">
        <v>4</v>
      </c>
      <c r="D99" s="210">
        <v>0</v>
      </c>
      <c r="E99" s="210">
        <v>0</v>
      </c>
      <c r="F99" s="93">
        <f>D99-E99</f>
        <v>0</v>
      </c>
      <c r="G99" s="5">
        <f>C99-D99</f>
        <v>4</v>
      </c>
      <c r="H99" s="218"/>
      <c r="I99" s="218"/>
      <c r="J99" s="218"/>
      <c r="K99" s="218"/>
      <c r="L99" s="218"/>
      <c r="M99" s="218"/>
      <c r="N99" s="49"/>
      <c r="O99" s="217"/>
      <c r="P99" s="218"/>
      <c r="Q99" s="217"/>
      <c r="R99" s="217"/>
      <c r="S99" s="217"/>
      <c r="T99" s="217"/>
      <c r="U99" s="217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218"/>
      <c r="Q100" s="219"/>
      <c r="R100" s="219"/>
      <c r="S100" s="219"/>
      <c r="T100" s="219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217"/>
      <c r="P101" s="218"/>
      <c r="Q101" s="217"/>
      <c r="R101" s="217"/>
      <c r="S101" s="217"/>
      <c r="T101" s="217"/>
      <c r="U101" s="217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210" t="s">
        <v>2</v>
      </c>
      <c r="C102" s="210"/>
      <c r="D102" s="93"/>
      <c r="E102" s="93"/>
      <c r="F102" s="58"/>
      <c r="G102" s="5"/>
      <c r="H102" s="218"/>
      <c r="I102" s="218"/>
      <c r="J102" s="218"/>
      <c r="K102" s="218"/>
      <c r="L102" s="218"/>
      <c r="M102" s="218"/>
      <c r="N102" s="49"/>
      <c r="O102" s="217"/>
      <c r="P102" s="218"/>
      <c r="Q102" s="217"/>
      <c r="R102" s="217"/>
      <c r="S102" s="217"/>
      <c r="T102" s="217"/>
      <c r="U102" s="217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218"/>
      <c r="I103" s="218"/>
      <c r="J103" s="218"/>
      <c r="K103" s="218"/>
      <c r="L103" s="218"/>
      <c r="M103" s="218"/>
      <c r="N103" s="49"/>
      <c r="O103" s="217"/>
      <c r="P103" s="218"/>
      <c r="Q103" s="217"/>
      <c r="R103" s="217"/>
      <c r="S103" s="217"/>
      <c r="T103" s="217"/>
      <c r="U103" s="217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213" t="s">
        <v>46</v>
      </c>
      <c r="C104" s="93"/>
      <c r="D104" s="210"/>
      <c r="E104" s="210"/>
      <c r="F104" s="58"/>
      <c r="G104" s="5"/>
      <c r="H104" s="218"/>
      <c r="I104" s="218"/>
      <c r="J104" s="218"/>
      <c r="K104" s="218"/>
      <c r="L104" s="218"/>
      <c r="M104" s="218"/>
      <c r="N104" s="49"/>
      <c r="O104" s="217"/>
      <c r="P104" s="218"/>
      <c r="Q104" s="217"/>
      <c r="R104" s="217"/>
      <c r="S104" s="217"/>
      <c r="T104" s="217"/>
      <c r="U104" s="217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218"/>
      <c r="I105" s="218"/>
      <c r="J105" s="218"/>
      <c r="K105" s="218"/>
      <c r="L105" s="218"/>
      <c r="M105" s="218"/>
      <c r="N105" s="49"/>
      <c r="O105" s="217"/>
      <c r="P105" s="218"/>
      <c r="Q105" s="217"/>
      <c r="R105" s="217"/>
      <c r="S105" s="217"/>
      <c r="T105" s="217"/>
      <c r="U105" s="217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213" t="s">
        <v>12</v>
      </c>
      <c r="C106" s="93"/>
      <c r="D106" s="19"/>
      <c r="E106" s="19"/>
      <c r="F106" s="93"/>
      <c r="G106" s="5"/>
      <c r="H106" s="218"/>
      <c r="I106" s="218"/>
      <c r="J106" s="218"/>
      <c r="K106" s="218"/>
      <c r="L106" s="218"/>
      <c r="M106" s="218"/>
      <c r="N106" s="49"/>
      <c r="O106" s="217"/>
      <c r="P106" s="218"/>
      <c r="Q106" s="217"/>
      <c r="R106" s="217"/>
      <c r="S106" s="217"/>
      <c r="T106" s="217"/>
      <c r="U106" s="217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213" t="s">
        <v>13</v>
      </c>
      <c r="C107" s="93"/>
      <c r="D107" s="19"/>
      <c r="E107" s="19"/>
      <c r="F107" s="93"/>
      <c r="G107" s="5"/>
      <c r="H107" s="218"/>
      <c r="I107" s="218"/>
      <c r="J107" s="218"/>
      <c r="K107" s="218"/>
      <c r="L107" s="218"/>
      <c r="M107" s="218"/>
      <c r="N107" s="49"/>
      <c r="O107" s="217"/>
      <c r="P107" s="218"/>
      <c r="Q107" s="217"/>
      <c r="R107" s="217"/>
      <c r="S107" s="217"/>
      <c r="T107" s="217"/>
      <c r="U107" s="217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213" t="s">
        <v>72</v>
      </c>
      <c r="C108" s="93"/>
      <c r="D108" s="93"/>
      <c r="E108" s="93"/>
      <c r="F108" s="93"/>
      <c r="G108" s="90"/>
      <c r="H108" s="218"/>
      <c r="I108" s="218"/>
      <c r="J108" s="218"/>
      <c r="K108" s="218"/>
      <c r="L108" s="218"/>
      <c r="M108" s="218"/>
      <c r="N108" s="49"/>
      <c r="O108" s="217"/>
      <c r="P108" s="218"/>
      <c r="Q108" s="217"/>
      <c r="R108" s="217"/>
      <c r="S108" s="217"/>
      <c r="T108" s="217"/>
      <c r="U108" s="217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213" t="s">
        <v>49</v>
      </c>
      <c r="C109" s="93"/>
      <c r="D109" s="210"/>
      <c r="E109" s="210"/>
      <c r="F109" s="93"/>
      <c r="G109" s="5"/>
      <c r="H109" s="218"/>
      <c r="I109" s="218"/>
      <c r="J109" s="218"/>
      <c r="K109" s="218"/>
      <c r="L109" s="218"/>
      <c r="M109" s="218"/>
      <c r="N109" s="49"/>
      <c r="O109" s="217"/>
      <c r="P109" s="218"/>
      <c r="Q109" s="217"/>
      <c r="R109" s="217"/>
      <c r="S109" s="217"/>
      <c r="T109" s="217"/>
      <c r="U109" s="217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218"/>
      <c r="Q110" s="219"/>
      <c r="R110" s="219"/>
      <c r="S110" s="219"/>
      <c r="T110" s="219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217"/>
      <c r="P111" s="218"/>
      <c r="Q111" s="217"/>
      <c r="R111" s="217"/>
      <c r="S111" s="217"/>
      <c r="T111" s="217"/>
      <c r="U111" s="217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210" t="s">
        <v>2</v>
      </c>
      <c r="C112" s="210"/>
      <c r="D112" s="93"/>
      <c r="E112" s="93"/>
      <c r="F112" s="58"/>
      <c r="G112" s="5"/>
      <c r="H112" s="218"/>
      <c r="I112" s="218"/>
      <c r="J112" s="218"/>
      <c r="K112" s="218"/>
      <c r="L112" s="218"/>
      <c r="M112" s="218"/>
      <c r="N112" s="49"/>
      <c r="O112" s="217"/>
      <c r="P112" s="218"/>
      <c r="Q112" s="217"/>
      <c r="R112" s="217"/>
      <c r="S112" s="217"/>
      <c r="T112" s="217"/>
      <c r="U112" s="217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218"/>
      <c r="I113" s="218"/>
      <c r="J113" s="218"/>
      <c r="K113" s="218"/>
      <c r="L113" s="218"/>
      <c r="M113" s="218"/>
      <c r="N113" s="49"/>
      <c r="O113" s="217"/>
      <c r="P113" s="218"/>
      <c r="Q113" s="217"/>
      <c r="R113" s="217"/>
      <c r="S113" s="217"/>
      <c r="T113" s="217"/>
      <c r="U113" s="217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213" t="s">
        <v>46</v>
      </c>
      <c r="C114" s="93"/>
      <c r="D114" s="210"/>
      <c r="E114" s="210"/>
      <c r="F114" s="58"/>
      <c r="G114" s="5"/>
      <c r="H114" s="218"/>
      <c r="I114" s="218"/>
      <c r="J114" s="218"/>
      <c r="K114" s="218"/>
      <c r="L114" s="218"/>
      <c r="M114" s="218"/>
      <c r="N114" s="49"/>
      <c r="O114" s="217"/>
      <c r="P114" s="218"/>
      <c r="Q114" s="217"/>
      <c r="R114" s="217"/>
      <c r="S114" s="217"/>
      <c r="T114" s="217"/>
      <c r="U114" s="217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218"/>
      <c r="I115" s="218"/>
      <c r="J115" s="218"/>
      <c r="K115" s="218"/>
      <c r="L115" s="218"/>
      <c r="M115" s="218"/>
      <c r="N115" s="49"/>
      <c r="O115" s="217"/>
      <c r="P115" s="218"/>
      <c r="Q115" s="217"/>
      <c r="R115" s="217"/>
      <c r="S115" s="217"/>
      <c r="T115" s="217"/>
      <c r="U115" s="217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213" t="s">
        <v>12</v>
      </c>
      <c r="C116" s="93"/>
      <c r="D116" s="19"/>
      <c r="E116" s="19"/>
      <c r="F116" s="93"/>
      <c r="G116" s="5"/>
      <c r="H116" s="218"/>
      <c r="I116" s="218"/>
      <c r="J116" s="218"/>
      <c r="K116" s="218"/>
      <c r="L116" s="218"/>
      <c r="M116" s="218"/>
      <c r="N116" s="49"/>
      <c r="O116" s="217"/>
      <c r="P116" s="218"/>
      <c r="Q116" s="217"/>
      <c r="R116" s="217"/>
      <c r="S116" s="217"/>
      <c r="T116" s="217"/>
      <c r="U116" s="217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213" t="s">
        <v>13</v>
      </c>
      <c r="C117" s="93"/>
      <c r="D117" s="19"/>
      <c r="E117" s="19"/>
      <c r="F117" s="93"/>
      <c r="G117" s="5"/>
      <c r="H117" s="218"/>
      <c r="I117" s="218"/>
      <c r="J117" s="218"/>
      <c r="K117" s="218"/>
      <c r="L117" s="218"/>
      <c r="M117" s="218"/>
      <c r="N117" s="49"/>
      <c r="O117" s="217"/>
      <c r="P117" s="218"/>
      <c r="Q117" s="217"/>
      <c r="R117" s="217"/>
      <c r="S117" s="217"/>
      <c r="T117" s="217"/>
      <c r="U117" s="217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213" t="s">
        <v>72</v>
      </c>
      <c r="C118" s="93"/>
      <c r="D118" s="93"/>
      <c r="E118" s="93"/>
      <c r="F118" s="93"/>
      <c r="G118" s="90"/>
      <c r="H118" s="218"/>
      <c r="I118" s="218"/>
      <c r="J118" s="218"/>
      <c r="K118" s="218"/>
      <c r="L118" s="218"/>
      <c r="M118" s="218"/>
      <c r="N118" s="49"/>
      <c r="O118" s="217"/>
      <c r="P118" s="218"/>
      <c r="Q118" s="217"/>
      <c r="R118" s="217"/>
      <c r="S118" s="217"/>
      <c r="T118" s="217"/>
      <c r="U118" s="217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213" t="s">
        <v>49</v>
      </c>
      <c r="C119" s="93"/>
      <c r="D119" s="210"/>
      <c r="E119" s="210"/>
      <c r="F119" s="93"/>
      <c r="G119" s="5"/>
      <c r="H119" s="218"/>
      <c r="I119" s="218"/>
      <c r="J119" s="218"/>
      <c r="K119" s="218"/>
      <c r="L119" s="218"/>
      <c r="M119" s="218"/>
      <c r="N119" s="49"/>
      <c r="O119" s="217"/>
      <c r="P119" s="218"/>
      <c r="Q119" s="217"/>
      <c r="R119" s="217"/>
      <c r="S119" s="217"/>
      <c r="T119" s="217"/>
      <c r="U119" s="217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218"/>
      <c r="J120" s="218"/>
      <c r="K120" s="219"/>
      <c r="L120" s="219"/>
      <c r="M120" s="219"/>
      <c r="N120" s="7"/>
      <c r="O120" s="50"/>
      <c r="P120" s="214"/>
      <c r="Q120" s="214"/>
      <c r="R120" s="214"/>
      <c r="S120" s="214"/>
      <c r="T120" s="214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216"/>
      <c r="K121" s="216"/>
      <c r="L121" s="216"/>
      <c r="M121" s="216"/>
      <c r="N121" s="216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217"/>
      <c r="Q122" s="218"/>
      <c r="R122" s="218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217"/>
      <c r="J123" s="219"/>
      <c r="K123" s="219"/>
      <c r="L123" s="219"/>
      <c r="M123" s="219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217"/>
      <c r="B124" s="217"/>
      <c r="C124" s="219"/>
      <c r="D124" s="219"/>
      <c r="E124" s="219"/>
      <c r="F124" s="219"/>
      <c r="G124" s="7"/>
      <c r="H124" s="261"/>
      <c r="I124" s="261"/>
      <c r="J124" s="215"/>
      <c r="K124" s="215"/>
      <c r="L124" s="215"/>
      <c r="M124" s="215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217"/>
      <c r="B125" s="217"/>
      <c r="C125" s="219"/>
      <c r="D125" s="219"/>
      <c r="E125" s="219"/>
      <c r="F125" s="219"/>
      <c r="G125" s="7"/>
      <c r="H125" s="76"/>
      <c r="I125" s="76"/>
      <c r="J125" s="76"/>
      <c r="K125" s="76"/>
      <c r="L125" s="76"/>
      <c r="M125" s="76"/>
      <c r="N125" s="76"/>
      <c r="O125" s="18"/>
      <c r="P125" s="217"/>
      <c r="Q125" s="217"/>
      <c r="R125" s="218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217"/>
      <c r="B126" s="217"/>
      <c r="C126" s="219"/>
      <c r="D126" s="219"/>
      <c r="E126" s="219"/>
      <c r="F126" s="219"/>
      <c r="G126" s="7"/>
      <c r="H126" s="49"/>
      <c r="I126" s="218"/>
      <c r="J126" s="218"/>
      <c r="K126" s="219"/>
      <c r="L126" s="219"/>
      <c r="M126" s="219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217"/>
      <c r="B127" s="217"/>
      <c r="C127" s="218"/>
      <c r="D127" s="219"/>
      <c r="E127" s="219"/>
      <c r="F127" s="219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222" customFormat="1" ht="10.7" customHeight="1">
      <c r="A128" s="217"/>
      <c r="B128" s="219"/>
      <c r="C128" s="219"/>
      <c r="D128" s="219"/>
      <c r="E128" s="219"/>
      <c r="F128" s="219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218"/>
      <c r="J129" s="219"/>
      <c r="K129" s="219"/>
      <c r="L129" s="219"/>
      <c r="M129" s="219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218"/>
      <c r="I130" s="218"/>
      <c r="J130" s="219"/>
      <c r="K130" s="219"/>
      <c r="L130" s="219"/>
      <c r="M130" s="219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217"/>
      <c r="B131" s="217"/>
      <c r="C131" s="219"/>
      <c r="D131" s="219"/>
      <c r="E131" s="219"/>
      <c r="F131" s="219"/>
      <c r="G131" s="7"/>
      <c r="H131" s="49"/>
      <c r="I131" s="217"/>
      <c r="J131" s="219"/>
      <c r="K131" s="219"/>
      <c r="L131" s="219"/>
      <c r="M131" s="219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218"/>
      <c r="C132" s="219"/>
      <c r="D132" s="219"/>
      <c r="E132" s="219"/>
      <c r="F132" s="219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217"/>
      <c r="B133" s="217"/>
      <c r="C133" s="219"/>
      <c r="D133" s="219"/>
      <c r="E133" s="219"/>
      <c r="F133" s="219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217"/>
      <c r="C134" s="219"/>
      <c r="D134" s="219"/>
      <c r="E134" s="219"/>
      <c r="F134" s="219"/>
      <c r="G134" s="7"/>
      <c r="H134" s="49"/>
      <c r="I134" s="217"/>
      <c r="J134" s="219"/>
      <c r="K134" s="219"/>
      <c r="L134" s="219"/>
      <c r="M134" s="219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217"/>
      <c r="B135" s="217"/>
      <c r="C135" s="219"/>
      <c r="D135" s="219"/>
      <c r="E135" s="219"/>
      <c r="F135" s="219"/>
      <c r="G135" s="7"/>
      <c r="H135" s="218"/>
      <c r="I135" s="217"/>
      <c r="J135" s="219"/>
      <c r="K135" s="219"/>
      <c r="L135" s="219"/>
      <c r="M135" s="219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217"/>
      <c r="B136" s="217"/>
      <c r="C136" s="219"/>
      <c r="D136" s="219"/>
      <c r="E136" s="219"/>
      <c r="F136" s="219"/>
      <c r="G136" s="7"/>
    </row>
  </sheetData>
  <mergeCells count="111"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scale="57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6"/>
  <sheetViews>
    <sheetView showGridLines="0" view="pageBreakPreview" topLeftCell="A49" zoomScale="115" zoomScaleNormal="100" zoomScaleSheetLayoutView="115" workbookViewId="0">
      <selection activeCell="K67" sqref="K67"/>
    </sheetView>
  </sheetViews>
  <sheetFormatPr defaultRowHeight="15.75"/>
  <cols>
    <col min="1" max="1" width="3.7109375" style="224" customWidth="1"/>
    <col min="2" max="2" width="24.28515625" style="223" bestFit="1" customWidth="1"/>
    <col min="3" max="3" width="8.5703125" style="224" bestFit="1" customWidth="1"/>
    <col min="4" max="4" width="7.5703125" style="224" bestFit="1" customWidth="1"/>
    <col min="5" max="5" width="7.7109375" style="3" customWidth="1"/>
    <col min="6" max="6" width="6.42578125" style="224" bestFit="1" customWidth="1"/>
    <col min="7" max="7" width="5.42578125" style="224" customWidth="1"/>
    <col min="8" max="8" width="3.7109375" style="224" customWidth="1"/>
    <col min="9" max="9" width="26" style="223" bestFit="1" customWidth="1"/>
    <col min="10" max="10" width="8.5703125" style="224" bestFit="1" customWidth="1"/>
    <col min="11" max="11" width="8.7109375" style="224" bestFit="1" customWidth="1"/>
    <col min="12" max="12" width="9" style="224" customWidth="1"/>
    <col min="13" max="13" width="8.85546875" style="224" customWidth="1"/>
    <col min="14" max="14" width="7.140625" style="3" bestFit="1" customWidth="1"/>
    <col min="15" max="15" width="15.140625" style="224" bestFit="1" customWidth="1"/>
    <col min="16" max="16384" width="9.140625" style="224"/>
  </cols>
  <sheetData>
    <row r="1" spans="1:28" s="3" customFormat="1" ht="36" customHeight="1">
      <c r="A1" s="325" t="s">
        <v>61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</row>
    <row r="2" spans="1:28" s="3" customFormat="1" ht="15.75" customHeight="1" thickBot="1">
      <c r="A2" s="1"/>
      <c r="B2" s="2"/>
      <c r="C2" s="1"/>
      <c r="D2" s="326" t="s">
        <v>94</v>
      </c>
      <c r="E2" s="326"/>
      <c r="F2" s="326"/>
      <c r="G2" s="326"/>
      <c r="H2" s="326"/>
      <c r="I2" s="326"/>
      <c r="J2" s="326"/>
      <c r="K2" s="1"/>
      <c r="L2" s="327" t="s">
        <v>128</v>
      </c>
      <c r="M2" s="327"/>
      <c r="N2" s="327"/>
    </row>
    <row r="3" spans="1:28" ht="12" customHeight="1">
      <c r="A3" s="328" t="s">
        <v>17</v>
      </c>
      <c r="B3" s="17" t="s">
        <v>36</v>
      </c>
      <c r="C3" s="319" t="s">
        <v>44</v>
      </c>
      <c r="D3" s="319" t="s">
        <v>18</v>
      </c>
      <c r="E3" s="319" t="s">
        <v>19</v>
      </c>
      <c r="F3" s="319" t="s">
        <v>20</v>
      </c>
      <c r="G3" s="319" t="s">
        <v>82</v>
      </c>
      <c r="H3" s="330" t="s">
        <v>17</v>
      </c>
      <c r="I3" s="17" t="s">
        <v>36</v>
      </c>
      <c r="J3" s="319" t="s">
        <v>44</v>
      </c>
      <c r="K3" s="319" t="s">
        <v>18</v>
      </c>
      <c r="L3" s="319" t="s">
        <v>19</v>
      </c>
      <c r="M3" s="319" t="s">
        <v>20</v>
      </c>
      <c r="N3" s="322" t="s">
        <v>82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12" customHeight="1" thickBot="1">
      <c r="A4" s="329"/>
      <c r="B4" s="60" t="s">
        <v>21</v>
      </c>
      <c r="C4" s="320"/>
      <c r="D4" s="320"/>
      <c r="E4" s="320"/>
      <c r="F4" s="320"/>
      <c r="G4" s="320"/>
      <c r="H4" s="331"/>
      <c r="I4" s="60" t="s">
        <v>22</v>
      </c>
      <c r="J4" s="320"/>
      <c r="K4" s="320"/>
      <c r="L4" s="321"/>
      <c r="M4" s="320"/>
      <c r="N4" s="3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12" customHeight="1" thickTop="1">
      <c r="A5" s="234">
        <v>1</v>
      </c>
      <c r="B5" s="42" t="s">
        <v>66</v>
      </c>
      <c r="C5" s="43">
        <v>1</v>
      </c>
      <c r="D5" s="80">
        <v>0</v>
      </c>
      <c r="E5" s="43">
        <v>0</v>
      </c>
      <c r="F5" s="93">
        <f t="shared" ref="F5:F10" si="0">D5-E5</f>
        <v>0</v>
      </c>
      <c r="G5" s="96">
        <f>C5-D5</f>
        <v>1</v>
      </c>
      <c r="H5" s="10">
        <v>76</v>
      </c>
      <c r="I5" s="9" t="s">
        <v>116</v>
      </c>
      <c r="J5" s="10">
        <v>1</v>
      </c>
      <c r="K5" s="6">
        <v>1</v>
      </c>
      <c r="L5" s="6">
        <v>1</v>
      </c>
      <c r="M5" s="6">
        <f>K5-L5</f>
        <v>0</v>
      </c>
      <c r="N5" s="13">
        <f>J5-K5</f>
        <v>0</v>
      </c>
      <c r="O5" s="226"/>
      <c r="P5" s="226"/>
      <c r="Q5" s="227"/>
      <c r="R5" s="227"/>
      <c r="S5" s="227"/>
      <c r="T5" s="227"/>
      <c r="U5" s="7"/>
      <c r="V5" s="228"/>
      <c r="W5" s="226"/>
      <c r="X5" s="228"/>
      <c r="Y5" s="227"/>
      <c r="Z5" s="227"/>
      <c r="AA5" s="227"/>
      <c r="AB5" s="7"/>
    </row>
    <row r="6" spans="1:28" ht="12" customHeight="1">
      <c r="A6" s="234">
        <v>2</v>
      </c>
      <c r="B6" s="234" t="s">
        <v>67</v>
      </c>
      <c r="C6" s="93">
        <v>1</v>
      </c>
      <c r="D6" s="235">
        <v>1</v>
      </c>
      <c r="E6" s="93">
        <v>1</v>
      </c>
      <c r="F6" s="93">
        <f t="shared" si="0"/>
        <v>0</v>
      </c>
      <c r="G6" s="5">
        <f t="shared" ref="G6:G12" si="1">C6-D6</f>
        <v>0</v>
      </c>
      <c r="H6" s="235">
        <v>77</v>
      </c>
      <c r="I6" s="234" t="s">
        <v>59</v>
      </c>
      <c r="J6" s="235">
        <v>0</v>
      </c>
      <c r="K6" s="93">
        <v>0</v>
      </c>
      <c r="L6" s="93">
        <v>0</v>
      </c>
      <c r="M6" s="6">
        <f t="shared" ref="M6:M10" si="2">K6-L6</f>
        <v>0</v>
      </c>
      <c r="N6" s="13">
        <f t="shared" ref="N6:N10" si="3">J6-K6</f>
        <v>0</v>
      </c>
      <c r="O6" s="226"/>
      <c r="P6" s="226"/>
      <c r="Q6" s="227"/>
      <c r="R6" s="227"/>
      <c r="S6" s="227"/>
      <c r="T6" s="227"/>
      <c r="U6" s="7"/>
      <c r="V6" s="228"/>
      <c r="W6" s="226"/>
      <c r="X6" s="228"/>
      <c r="Y6" s="227"/>
      <c r="Z6" s="227"/>
      <c r="AA6" s="227"/>
      <c r="AB6" s="7"/>
    </row>
    <row r="7" spans="1:28" ht="12" customHeight="1">
      <c r="A7" s="234">
        <v>3</v>
      </c>
      <c r="B7" s="234" t="s">
        <v>45</v>
      </c>
      <c r="C7" s="93">
        <v>1</v>
      </c>
      <c r="D7" s="235">
        <v>0</v>
      </c>
      <c r="E7" s="93">
        <v>0</v>
      </c>
      <c r="F7" s="93">
        <f t="shared" si="0"/>
        <v>0</v>
      </c>
      <c r="G7" s="5">
        <f t="shared" si="1"/>
        <v>1</v>
      </c>
      <c r="H7" s="10">
        <v>78</v>
      </c>
      <c r="I7" s="234" t="s">
        <v>56</v>
      </c>
      <c r="J7" s="235">
        <v>0</v>
      </c>
      <c r="K7" s="93">
        <v>0</v>
      </c>
      <c r="L7" s="93">
        <v>0</v>
      </c>
      <c r="M7" s="6">
        <f t="shared" si="2"/>
        <v>0</v>
      </c>
      <c r="N7" s="13">
        <f t="shared" si="3"/>
        <v>0</v>
      </c>
      <c r="O7" s="226"/>
      <c r="P7" s="226"/>
      <c r="Q7" s="227"/>
      <c r="R7" s="227"/>
      <c r="S7" s="227"/>
      <c r="T7" s="227"/>
      <c r="U7" s="7"/>
      <c r="V7" s="228"/>
      <c r="W7" s="226"/>
      <c r="X7" s="228"/>
      <c r="Y7" s="227"/>
      <c r="Z7" s="227"/>
      <c r="AA7" s="227"/>
      <c r="AB7" s="7"/>
    </row>
    <row r="8" spans="1:28" ht="12" customHeight="1">
      <c r="A8" s="234">
        <v>4</v>
      </c>
      <c r="B8" s="234" t="s">
        <v>101</v>
      </c>
      <c r="C8" s="235">
        <v>3</v>
      </c>
      <c r="D8" s="235">
        <v>2</v>
      </c>
      <c r="E8" s="93">
        <v>1</v>
      </c>
      <c r="F8" s="93">
        <f t="shared" si="0"/>
        <v>1</v>
      </c>
      <c r="G8" s="5">
        <f t="shared" si="1"/>
        <v>1</v>
      </c>
      <c r="H8" s="235">
        <v>79</v>
      </c>
      <c r="I8" s="234" t="s">
        <v>60</v>
      </c>
      <c r="J8" s="235">
        <v>1</v>
      </c>
      <c r="K8" s="93">
        <v>0</v>
      </c>
      <c r="L8" s="93">
        <v>0</v>
      </c>
      <c r="M8" s="6">
        <f t="shared" si="2"/>
        <v>0</v>
      </c>
      <c r="N8" s="13">
        <f t="shared" si="3"/>
        <v>1</v>
      </c>
      <c r="O8" s="226"/>
      <c r="P8" s="226"/>
      <c r="Q8" s="228"/>
      <c r="R8" s="227"/>
      <c r="S8" s="227"/>
      <c r="T8" s="227"/>
      <c r="U8" s="7"/>
      <c r="V8" s="228"/>
      <c r="W8" s="226"/>
      <c r="X8" s="228"/>
      <c r="Y8" s="227"/>
      <c r="Z8" s="227"/>
      <c r="AA8" s="227"/>
      <c r="AB8" s="7"/>
    </row>
    <row r="9" spans="1:28" ht="12" customHeight="1">
      <c r="A9" s="234">
        <v>5</v>
      </c>
      <c r="B9" s="93" t="s">
        <v>4</v>
      </c>
      <c r="C9" s="93">
        <v>1</v>
      </c>
      <c r="D9" s="235">
        <v>1</v>
      </c>
      <c r="E9" s="93">
        <v>1</v>
      </c>
      <c r="F9" s="93">
        <f t="shared" si="0"/>
        <v>0</v>
      </c>
      <c r="G9" s="5">
        <f t="shared" si="1"/>
        <v>0</v>
      </c>
      <c r="H9" s="10">
        <v>80</v>
      </c>
      <c r="I9" s="235" t="s">
        <v>114</v>
      </c>
      <c r="J9" s="235">
        <v>2</v>
      </c>
      <c r="K9" s="93">
        <v>0</v>
      </c>
      <c r="L9" s="93">
        <v>0</v>
      </c>
      <c r="M9" s="6">
        <f t="shared" si="2"/>
        <v>0</v>
      </c>
      <c r="N9" s="13">
        <f t="shared" si="3"/>
        <v>2</v>
      </c>
      <c r="O9" s="226"/>
      <c r="P9" s="228"/>
      <c r="Q9" s="227"/>
      <c r="R9" s="227"/>
      <c r="S9" s="227"/>
      <c r="T9" s="227"/>
      <c r="U9" s="7"/>
      <c r="V9" s="228"/>
      <c r="W9" s="228"/>
      <c r="X9" s="228"/>
      <c r="Y9" s="227"/>
      <c r="Z9" s="227"/>
      <c r="AA9" s="227"/>
      <c r="AB9" s="7"/>
    </row>
    <row r="10" spans="1:28" ht="12" customHeight="1">
      <c r="A10" s="234">
        <v>6</v>
      </c>
      <c r="B10" s="75" t="s">
        <v>113</v>
      </c>
      <c r="C10" s="93">
        <v>2</v>
      </c>
      <c r="D10" s="235">
        <v>2</v>
      </c>
      <c r="E10" s="93">
        <v>2</v>
      </c>
      <c r="F10" s="93">
        <f t="shared" si="0"/>
        <v>0</v>
      </c>
      <c r="G10" s="5">
        <f t="shared" si="1"/>
        <v>0</v>
      </c>
      <c r="H10" s="235">
        <v>81</v>
      </c>
      <c r="I10" s="235" t="s">
        <v>78</v>
      </c>
      <c r="J10" s="235">
        <v>1</v>
      </c>
      <c r="K10" s="93">
        <v>1</v>
      </c>
      <c r="L10" s="93">
        <v>1</v>
      </c>
      <c r="M10" s="6">
        <f t="shared" si="2"/>
        <v>0</v>
      </c>
      <c r="N10" s="13">
        <f t="shared" si="3"/>
        <v>0</v>
      </c>
      <c r="O10" s="226"/>
      <c r="P10" s="228"/>
      <c r="Q10" s="227"/>
      <c r="R10" s="227"/>
      <c r="S10" s="227"/>
      <c r="T10" s="227"/>
      <c r="U10" s="7"/>
      <c r="V10" s="228"/>
      <c r="W10" s="228"/>
      <c r="X10" s="228"/>
      <c r="Y10" s="227"/>
      <c r="Z10" s="227"/>
      <c r="AA10" s="227"/>
      <c r="AB10" s="7"/>
    </row>
    <row r="11" spans="1:28" ht="12" customHeight="1">
      <c r="A11" s="85">
        <v>7</v>
      </c>
      <c r="B11" s="75" t="s">
        <v>99</v>
      </c>
      <c r="C11" s="93">
        <v>1</v>
      </c>
      <c r="D11" s="235">
        <v>1</v>
      </c>
      <c r="E11" s="93">
        <v>0</v>
      </c>
      <c r="F11" s="93">
        <f>D11-E11</f>
        <v>1</v>
      </c>
      <c r="G11" s="5">
        <f t="shared" si="1"/>
        <v>0</v>
      </c>
      <c r="H11" s="10">
        <v>82</v>
      </c>
      <c r="I11" s="234" t="s">
        <v>77</v>
      </c>
      <c r="J11" s="235">
        <v>2</v>
      </c>
      <c r="K11" s="93">
        <v>0</v>
      </c>
      <c r="L11" s="93">
        <v>0</v>
      </c>
      <c r="M11" s="6">
        <f>K11-L11</f>
        <v>0</v>
      </c>
      <c r="N11" s="13">
        <f>J11-K11</f>
        <v>2</v>
      </c>
      <c r="O11" s="226"/>
      <c r="P11" s="228"/>
      <c r="Q11" s="227"/>
      <c r="R11" s="227"/>
      <c r="S11" s="227"/>
      <c r="T11" s="227"/>
      <c r="U11" s="7"/>
      <c r="V11" s="228"/>
      <c r="W11" s="228"/>
      <c r="X11" s="228"/>
      <c r="Y11" s="227"/>
      <c r="Z11" s="227"/>
      <c r="AA11" s="227"/>
      <c r="AB11" s="7"/>
    </row>
    <row r="12" spans="1:28" ht="12" customHeight="1">
      <c r="A12" s="266" t="s">
        <v>41</v>
      </c>
      <c r="B12" s="324"/>
      <c r="C12" s="29">
        <f>SUM(C5:C11)</f>
        <v>10</v>
      </c>
      <c r="D12" s="94">
        <f>SUM(D5:D11)</f>
        <v>7</v>
      </c>
      <c r="E12" s="29">
        <f>SUM(E5:E11)</f>
        <v>5</v>
      </c>
      <c r="F12" s="29">
        <f>SUM(F5:F11)</f>
        <v>2</v>
      </c>
      <c r="G12" s="97">
        <f t="shared" si="1"/>
        <v>3</v>
      </c>
      <c r="H12" s="235">
        <v>83</v>
      </c>
      <c r="I12" s="28" t="s">
        <v>79</v>
      </c>
      <c r="J12" s="79">
        <v>2</v>
      </c>
      <c r="K12" s="19">
        <v>2</v>
      </c>
      <c r="L12" s="19">
        <v>2</v>
      </c>
      <c r="M12" s="88">
        <f>K12-L12</f>
        <v>0</v>
      </c>
      <c r="N12" s="13">
        <f>J12-K12</f>
        <v>0</v>
      </c>
      <c r="O12" s="226"/>
      <c r="P12" s="228"/>
      <c r="Q12" s="227"/>
      <c r="R12" s="227"/>
      <c r="S12" s="227"/>
      <c r="T12" s="227"/>
      <c r="U12" s="7"/>
      <c r="V12" s="228"/>
      <c r="W12" s="228"/>
      <c r="X12" s="228"/>
      <c r="Y12" s="227"/>
      <c r="Z12" s="227"/>
      <c r="AA12" s="227"/>
      <c r="AB12" s="7"/>
    </row>
    <row r="13" spans="1:28" ht="12" customHeight="1">
      <c r="A13" s="271" t="s">
        <v>0</v>
      </c>
      <c r="B13" s="272"/>
      <c r="C13" s="272"/>
      <c r="D13" s="272"/>
      <c r="E13" s="272"/>
      <c r="F13" s="272"/>
      <c r="G13" s="273"/>
      <c r="H13" s="311" t="s">
        <v>41</v>
      </c>
      <c r="I13" s="308"/>
      <c r="J13" s="94">
        <f>SUM(J5:J12)</f>
        <v>9</v>
      </c>
      <c r="K13" s="94">
        <f>SUM(K5:K12)</f>
        <v>4</v>
      </c>
      <c r="L13" s="94">
        <f>SUM(L5:L12)</f>
        <v>4</v>
      </c>
      <c r="M13" s="94">
        <f>SUM(M5:M12)</f>
        <v>0</v>
      </c>
      <c r="N13" s="30">
        <f>SUM(N5:N12)</f>
        <v>5</v>
      </c>
      <c r="O13" s="226"/>
      <c r="P13" s="228"/>
      <c r="Q13" s="227"/>
      <c r="R13" s="227"/>
      <c r="S13" s="227"/>
      <c r="T13" s="227"/>
      <c r="U13" s="7"/>
      <c r="V13" s="228"/>
      <c r="W13" s="228"/>
      <c r="X13" s="228"/>
      <c r="Y13" s="227"/>
      <c r="Z13" s="227"/>
      <c r="AA13" s="227"/>
      <c r="AB13" s="7"/>
    </row>
    <row r="14" spans="1:28" ht="12" customHeight="1">
      <c r="A14" s="12">
        <v>8</v>
      </c>
      <c r="B14" s="234" t="s">
        <v>7</v>
      </c>
      <c r="C14" s="93">
        <v>0</v>
      </c>
      <c r="D14" s="93">
        <v>0</v>
      </c>
      <c r="E14" s="93">
        <v>0</v>
      </c>
      <c r="F14" s="93">
        <f>D14-E14</f>
        <v>0</v>
      </c>
      <c r="G14" s="86">
        <f>C14-D14</f>
        <v>0</v>
      </c>
      <c r="H14" s="305" t="s">
        <v>27</v>
      </c>
      <c r="I14" s="272"/>
      <c r="J14" s="232"/>
      <c r="K14" s="232"/>
      <c r="L14" s="232"/>
      <c r="M14" s="232"/>
      <c r="N14" s="95"/>
      <c r="O14" s="226"/>
      <c r="P14" s="228"/>
      <c r="Q14" s="227"/>
      <c r="R14" s="227"/>
      <c r="S14" s="227"/>
      <c r="T14" s="227"/>
      <c r="U14" s="7"/>
      <c r="V14" s="228"/>
      <c r="W14" s="228"/>
      <c r="X14" s="228"/>
      <c r="Y14" s="227"/>
      <c r="Z14" s="227"/>
      <c r="AA14" s="227"/>
      <c r="AB14" s="7"/>
    </row>
    <row r="15" spans="1:28" ht="12" customHeight="1">
      <c r="A15" s="44">
        <v>9</v>
      </c>
      <c r="B15" s="235" t="s">
        <v>5</v>
      </c>
      <c r="C15" s="93">
        <v>1</v>
      </c>
      <c r="D15" s="93">
        <v>1</v>
      </c>
      <c r="E15" s="93">
        <v>1</v>
      </c>
      <c r="F15" s="93">
        <f t="shared" ref="F15:F28" si="4">D15-E15</f>
        <v>0</v>
      </c>
      <c r="G15" s="86">
        <f t="shared" ref="G15:G28" si="5">C15-D15</f>
        <v>0</v>
      </c>
      <c r="H15" s="235">
        <v>84</v>
      </c>
      <c r="I15" s="235" t="s">
        <v>75</v>
      </c>
      <c r="J15" s="235">
        <v>1</v>
      </c>
      <c r="K15" s="93">
        <v>0</v>
      </c>
      <c r="L15" s="93">
        <v>0</v>
      </c>
      <c r="M15" s="93">
        <f>K15-L15</f>
        <v>0</v>
      </c>
      <c r="N15" s="14">
        <v>0</v>
      </c>
      <c r="O15" s="226"/>
      <c r="P15" s="228"/>
      <c r="Q15" s="227"/>
      <c r="R15" s="227"/>
      <c r="S15" s="227"/>
      <c r="T15" s="227"/>
      <c r="U15" s="7"/>
      <c r="V15" s="228"/>
      <c r="W15" s="228"/>
      <c r="X15" s="228"/>
      <c r="Y15" s="227"/>
      <c r="Z15" s="227"/>
      <c r="AA15" s="227"/>
      <c r="AB15" s="7"/>
    </row>
    <row r="16" spans="1:28" ht="12" customHeight="1">
      <c r="A16" s="293">
        <v>10</v>
      </c>
      <c r="B16" s="314"/>
      <c r="C16" s="315"/>
      <c r="D16" s="315"/>
      <c r="E16" s="315"/>
      <c r="F16" s="315"/>
      <c r="G16" s="316"/>
      <c r="H16" s="236"/>
      <c r="I16" s="235" t="s">
        <v>111</v>
      </c>
      <c r="J16" s="235">
        <v>2</v>
      </c>
      <c r="K16" s="93">
        <v>1</v>
      </c>
      <c r="L16" s="93">
        <v>1</v>
      </c>
      <c r="M16" s="93">
        <f>K16-L16</f>
        <v>0</v>
      </c>
      <c r="N16" s="14">
        <v>0</v>
      </c>
      <c r="O16" s="226"/>
      <c r="P16" s="228"/>
      <c r="Q16" s="227"/>
      <c r="R16" s="227"/>
      <c r="S16" s="227"/>
      <c r="T16" s="227"/>
      <c r="U16" s="7"/>
      <c r="V16" s="228"/>
      <c r="W16" s="228"/>
      <c r="X16" s="228"/>
      <c r="Y16" s="227"/>
      <c r="Z16" s="227"/>
      <c r="AA16" s="227"/>
      <c r="AB16" s="7"/>
    </row>
    <row r="17" spans="1:28" ht="12" customHeight="1">
      <c r="A17" s="293"/>
      <c r="B17" s="234" t="s">
        <v>68</v>
      </c>
      <c r="C17" s="93">
        <v>1</v>
      </c>
      <c r="D17" s="93">
        <v>1</v>
      </c>
      <c r="E17" s="93">
        <v>1</v>
      </c>
      <c r="F17" s="93">
        <f t="shared" si="4"/>
        <v>0</v>
      </c>
      <c r="G17" s="86">
        <f t="shared" si="5"/>
        <v>0</v>
      </c>
      <c r="H17" s="107">
        <v>85</v>
      </c>
      <c r="I17" s="235" t="s">
        <v>76</v>
      </c>
      <c r="J17" s="235">
        <v>1</v>
      </c>
      <c r="K17" s="93">
        <v>1</v>
      </c>
      <c r="L17" s="93">
        <v>0</v>
      </c>
      <c r="M17" s="93">
        <f>K17-L17</f>
        <v>1</v>
      </c>
      <c r="N17" s="14">
        <v>0</v>
      </c>
      <c r="O17" s="226"/>
      <c r="P17" s="228"/>
      <c r="Q17" s="227"/>
      <c r="R17" s="227"/>
      <c r="S17" s="227"/>
      <c r="T17" s="227"/>
      <c r="U17" s="7"/>
      <c r="V17" s="228"/>
      <c r="W17" s="228"/>
      <c r="X17" s="228"/>
      <c r="Y17" s="227"/>
      <c r="Z17" s="227"/>
      <c r="AA17" s="227"/>
      <c r="AB17" s="7"/>
    </row>
    <row r="18" spans="1:28" ht="12" customHeight="1">
      <c r="A18" s="44">
        <v>11</v>
      </c>
      <c r="B18" s="234" t="s">
        <v>8</v>
      </c>
      <c r="C18" s="93">
        <v>1</v>
      </c>
      <c r="D18" s="93">
        <v>1</v>
      </c>
      <c r="E18" s="93">
        <v>1</v>
      </c>
      <c r="F18" s="93">
        <f t="shared" si="4"/>
        <v>0</v>
      </c>
      <c r="G18" s="86">
        <f t="shared" si="5"/>
        <v>0</v>
      </c>
      <c r="H18" s="317" t="s">
        <v>41</v>
      </c>
      <c r="I18" s="318"/>
      <c r="J18" s="37">
        <f>SUM(J15:J17)</f>
        <v>4</v>
      </c>
      <c r="K18" s="37">
        <f>SUM(K15:K17)</f>
        <v>2</v>
      </c>
      <c r="L18" s="37">
        <f>SUM(L15:L17)</f>
        <v>1</v>
      </c>
      <c r="M18" s="37">
        <f>SUM(M15:M17)</f>
        <v>1</v>
      </c>
      <c r="N18" s="89">
        <f>SUM(N15:N17)</f>
        <v>0</v>
      </c>
      <c r="O18" s="226"/>
      <c r="P18" s="228"/>
      <c r="Q18" s="227"/>
      <c r="R18" s="227"/>
      <c r="S18" s="227"/>
      <c r="T18" s="227"/>
      <c r="U18" s="7"/>
      <c r="V18" s="228"/>
      <c r="W18" s="226"/>
      <c r="X18" s="228"/>
      <c r="Y18" s="227"/>
      <c r="Z18" s="227"/>
      <c r="AA18" s="227"/>
      <c r="AB18" s="7"/>
    </row>
    <row r="19" spans="1:28" ht="12" customHeight="1">
      <c r="A19" s="12">
        <v>12</v>
      </c>
      <c r="B19" s="234" t="s">
        <v>118</v>
      </c>
      <c r="C19" s="93">
        <v>2</v>
      </c>
      <c r="D19" s="93">
        <v>2</v>
      </c>
      <c r="E19" s="93">
        <v>1</v>
      </c>
      <c r="F19" s="93">
        <f t="shared" si="4"/>
        <v>1</v>
      </c>
      <c r="G19" s="86">
        <f t="shared" si="5"/>
        <v>0</v>
      </c>
      <c r="H19" s="305" t="s">
        <v>26</v>
      </c>
      <c r="I19" s="272"/>
      <c r="J19" s="232"/>
      <c r="K19" s="232"/>
      <c r="L19" s="232"/>
      <c r="M19" s="232"/>
      <c r="N19" s="95"/>
      <c r="O19" s="226"/>
      <c r="P19" s="228"/>
      <c r="Q19" s="227"/>
      <c r="R19" s="227"/>
      <c r="S19" s="227"/>
      <c r="T19" s="227"/>
      <c r="U19" s="7"/>
      <c r="V19" s="228"/>
      <c r="W19" s="226"/>
      <c r="X19" s="228"/>
      <c r="Y19" s="227"/>
      <c r="Z19" s="227"/>
      <c r="AA19" s="227"/>
      <c r="AB19" s="7"/>
    </row>
    <row r="20" spans="1:28" ht="12" customHeight="1">
      <c r="A20" s="44">
        <v>13</v>
      </c>
      <c r="B20" s="234" t="s">
        <v>119</v>
      </c>
      <c r="C20" s="93">
        <v>8</v>
      </c>
      <c r="D20" s="93">
        <v>4</v>
      </c>
      <c r="E20" s="93">
        <v>2</v>
      </c>
      <c r="F20" s="93">
        <f t="shared" si="4"/>
        <v>2</v>
      </c>
      <c r="G20" s="86">
        <f t="shared" si="5"/>
        <v>4</v>
      </c>
      <c r="H20" s="16">
        <v>86</v>
      </c>
      <c r="I20" s="235" t="s">
        <v>5</v>
      </c>
      <c r="J20" s="93">
        <v>1</v>
      </c>
      <c r="K20" s="93">
        <v>1</v>
      </c>
      <c r="L20" s="93">
        <v>1</v>
      </c>
      <c r="M20" s="93">
        <f>K20-L20</f>
        <v>0</v>
      </c>
      <c r="N20" s="14">
        <f>J20-K20</f>
        <v>0</v>
      </c>
      <c r="O20" s="226"/>
      <c r="P20" s="228"/>
      <c r="Q20" s="227"/>
      <c r="R20" s="227"/>
      <c r="S20" s="227"/>
      <c r="T20" s="227"/>
      <c r="U20" s="7"/>
      <c r="V20" s="228"/>
      <c r="W20" s="226"/>
      <c r="X20" s="228"/>
      <c r="Y20" s="227"/>
      <c r="Z20" s="227"/>
      <c r="AA20" s="227"/>
      <c r="AB20" s="7"/>
    </row>
    <row r="21" spans="1:28" ht="12" customHeight="1">
      <c r="A21" s="12">
        <v>14</v>
      </c>
      <c r="B21" s="234" t="s">
        <v>53</v>
      </c>
      <c r="C21" s="93">
        <v>2</v>
      </c>
      <c r="D21" s="93">
        <v>2</v>
      </c>
      <c r="E21" s="93">
        <v>2</v>
      </c>
      <c r="F21" s="93">
        <f t="shared" si="4"/>
        <v>0</v>
      </c>
      <c r="G21" s="86">
        <f t="shared" si="5"/>
        <v>0</v>
      </c>
      <c r="H21" s="235">
        <v>87</v>
      </c>
      <c r="I21" s="235" t="s">
        <v>110</v>
      </c>
      <c r="J21" s="93">
        <v>4</v>
      </c>
      <c r="K21" s="93">
        <v>2</v>
      </c>
      <c r="L21" s="93">
        <v>2</v>
      </c>
      <c r="M21" s="93">
        <f t="shared" ref="M21:M22" si="6">K21-L21</f>
        <v>0</v>
      </c>
      <c r="N21" s="14">
        <f t="shared" ref="N21:N22" si="7">J21-K21</f>
        <v>2</v>
      </c>
      <c r="O21" s="226"/>
      <c r="P21" s="228"/>
      <c r="Q21" s="227"/>
      <c r="R21" s="227"/>
      <c r="S21" s="227"/>
      <c r="T21" s="227"/>
      <c r="U21" s="7"/>
      <c r="V21" s="228"/>
      <c r="W21" s="226"/>
      <c r="X21" s="228"/>
      <c r="Y21" s="227"/>
      <c r="Z21" s="227"/>
      <c r="AA21" s="227"/>
      <c r="AB21" s="7"/>
    </row>
    <row r="22" spans="1:28" ht="12" customHeight="1">
      <c r="A22" s="44">
        <v>15</v>
      </c>
      <c r="B22" s="234" t="s">
        <v>54</v>
      </c>
      <c r="C22" s="93">
        <v>2</v>
      </c>
      <c r="D22" s="93">
        <v>1</v>
      </c>
      <c r="E22" s="93">
        <v>1</v>
      </c>
      <c r="F22" s="93">
        <f t="shared" si="4"/>
        <v>0</v>
      </c>
      <c r="G22" s="86">
        <f t="shared" si="5"/>
        <v>1</v>
      </c>
      <c r="H22" s="16">
        <v>88</v>
      </c>
      <c r="I22" s="234" t="s">
        <v>15</v>
      </c>
      <c r="J22" s="93">
        <v>4</v>
      </c>
      <c r="K22" s="93">
        <v>3</v>
      </c>
      <c r="L22" s="93">
        <v>3</v>
      </c>
      <c r="M22" s="93">
        <f t="shared" si="6"/>
        <v>0</v>
      </c>
      <c r="N22" s="14">
        <f t="shared" si="7"/>
        <v>1</v>
      </c>
      <c r="O22" s="276"/>
      <c r="P22" s="276"/>
      <c r="Q22" s="276"/>
      <c r="R22" s="276"/>
      <c r="S22" s="276"/>
      <c r="T22" s="276"/>
      <c r="U22" s="276"/>
      <c r="V22" s="228"/>
      <c r="W22" s="226"/>
      <c r="X22" s="228"/>
      <c r="Y22" s="227"/>
      <c r="Z22" s="227"/>
      <c r="AA22" s="227"/>
      <c r="AB22" s="7"/>
    </row>
    <row r="23" spans="1:28" ht="12" customHeight="1">
      <c r="A23" s="12">
        <v>16</v>
      </c>
      <c r="B23" s="234" t="s">
        <v>48</v>
      </c>
      <c r="C23" s="93">
        <v>3</v>
      </c>
      <c r="D23" s="93">
        <v>3</v>
      </c>
      <c r="E23" s="93">
        <v>2</v>
      </c>
      <c r="F23" s="93">
        <f t="shared" si="4"/>
        <v>1</v>
      </c>
      <c r="G23" s="86">
        <f t="shared" si="5"/>
        <v>0</v>
      </c>
      <c r="H23" s="311" t="s">
        <v>41</v>
      </c>
      <c r="I23" s="308"/>
      <c r="J23" s="29">
        <f>SUM(J20:J22)</f>
        <v>9</v>
      </c>
      <c r="K23" s="29">
        <f>SUM(K20:K22)</f>
        <v>6</v>
      </c>
      <c r="L23" s="29">
        <f>SUM(L20:L22)</f>
        <v>6</v>
      </c>
      <c r="M23" s="29">
        <f>SUM(M20:M22)</f>
        <v>0</v>
      </c>
      <c r="N23" s="51">
        <f>SUM(N20:N22)</f>
        <v>3</v>
      </c>
      <c r="O23" s="226"/>
      <c r="P23" s="226"/>
      <c r="Q23" s="227"/>
      <c r="R23" s="227"/>
      <c r="S23" s="227"/>
      <c r="T23" s="227"/>
      <c r="U23" s="7"/>
      <c r="V23" s="228"/>
      <c r="W23" s="226"/>
      <c r="X23" s="228"/>
      <c r="Y23" s="227"/>
      <c r="Z23" s="227"/>
      <c r="AA23" s="227"/>
      <c r="AB23" s="7"/>
    </row>
    <row r="24" spans="1:28" ht="12" customHeight="1">
      <c r="A24" s="44">
        <v>17</v>
      </c>
      <c r="B24" s="234" t="s">
        <v>50</v>
      </c>
      <c r="C24" s="93">
        <v>1</v>
      </c>
      <c r="D24" s="93">
        <v>0</v>
      </c>
      <c r="E24" s="93">
        <v>0</v>
      </c>
      <c r="F24" s="93">
        <f t="shared" si="4"/>
        <v>0</v>
      </c>
      <c r="G24" s="86">
        <f t="shared" si="5"/>
        <v>1</v>
      </c>
      <c r="H24" s="305" t="s">
        <v>25</v>
      </c>
      <c r="I24" s="272"/>
      <c r="J24" s="232"/>
      <c r="K24" s="232"/>
      <c r="L24" s="232"/>
      <c r="M24" s="232"/>
      <c r="N24" s="95"/>
      <c r="O24" s="226"/>
      <c r="P24" s="226"/>
      <c r="Q24" s="227"/>
      <c r="R24" s="227"/>
      <c r="S24" s="227"/>
      <c r="T24" s="227"/>
      <c r="U24" s="7"/>
      <c r="V24" s="228"/>
      <c r="W24" s="226"/>
      <c r="X24" s="228"/>
      <c r="Y24" s="227"/>
      <c r="Z24" s="227"/>
      <c r="AA24" s="227"/>
      <c r="AB24" s="7"/>
    </row>
    <row r="25" spans="1:28" ht="12" customHeight="1">
      <c r="A25" s="12">
        <v>18</v>
      </c>
      <c r="B25" s="234" t="s">
        <v>69</v>
      </c>
      <c r="C25" s="93">
        <v>2</v>
      </c>
      <c r="D25" s="93">
        <v>1</v>
      </c>
      <c r="E25" s="93">
        <v>1</v>
      </c>
      <c r="F25" s="93">
        <f t="shared" si="4"/>
        <v>0</v>
      </c>
      <c r="G25" s="86">
        <f t="shared" si="5"/>
        <v>1</v>
      </c>
      <c r="H25" s="16">
        <v>89</v>
      </c>
      <c r="I25" s="234" t="s">
        <v>5</v>
      </c>
      <c r="J25" s="93">
        <v>1</v>
      </c>
      <c r="K25" s="93">
        <v>0</v>
      </c>
      <c r="L25" s="93">
        <v>0</v>
      </c>
      <c r="M25" s="93">
        <f>K25-L25</f>
        <v>0</v>
      </c>
      <c r="N25" s="14">
        <f>J25-K25</f>
        <v>1</v>
      </c>
      <c r="O25" s="226"/>
      <c r="P25" s="226"/>
      <c r="Q25" s="227"/>
      <c r="R25" s="227"/>
      <c r="S25" s="227"/>
      <c r="T25" s="227"/>
      <c r="U25" s="7"/>
      <c r="V25" s="228"/>
      <c r="W25" s="226"/>
      <c r="X25" s="228"/>
      <c r="Y25" s="227"/>
      <c r="Z25" s="227"/>
      <c r="AA25" s="227"/>
      <c r="AB25" s="7"/>
    </row>
    <row r="26" spans="1:28" ht="12" customHeight="1">
      <c r="A26" s="44">
        <v>19</v>
      </c>
      <c r="B26" s="234" t="s">
        <v>70</v>
      </c>
      <c r="C26" s="93">
        <v>1</v>
      </c>
      <c r="D26" s="93">
        <v>1</v>
      </c>
      <c r="E26" s="93">
        <v>1</v>
      </c>
      <c r="F26" s="93">
        <f t="shared" si="4"/>
        <v>0</v>
      </c>
      <c r="G26" s="86">
        <f t="shared" si="5"/>
        <v>0</v>
      </c>
      <c r="H26" s="16">
        <v>90</v>
      </c>
      <c r="I26" s="234" t="s">
        <v>42</v>
      </c>
      <c r="J26" s="93">
        <v>9</v>
      </c>
      <c r="K26" s="93">
        <v>3</v>
      </c>
      <c r="L26" s="93">
        <v>2</v>
      </c>
      <c r="M26" s="93">
        <f t="shared" ref="M26:M27" si="8">K26-L26</f>
        <v>1</v>
      </c>
      <c r="N26" s="14">
        <f t="shared" ref="N26:N27" si="9">J26-K26</f>
        <v>6</v>
      </c>
      <c r="O26" s="226"/>
      <c r="P26" s="226"/>
      <c r="Q26" s="227"/>
      <c r="R26" s="227"/>
      <c r="S26" s="227"/>
      <c r="T26" s="227"/>
      <c r="U26" s="7"/>
      <c r="V26" s="228"/>
      <c r="W26" s="226"/>
      <c r="X26" s="228"/>
      <c r="Y26" s="227"/>
      <c r="Z26" s="227"/>
      <c r="AA26" s="227"/>
      <c r="AB26" s="7"/>
    </row>
    <row r="27" spans="1:28" ht="12" customHeight="1">
      <c r="A27" s="12">
        <v>20</v>
      </c>
      <c r="B27" s="234" t="s">
        <v>71</v>
      </c>
      <c r="C27" s="93">
        <v>2</v>
      </c>
      <c r="D27" s="93">
        <v>3</v>
      </c>
      <c r="E27" s="93">
        <v>1</v>
      </c>
      <c r="F27" s="93">
        <f t="shared" si="4"/>
        <v>2</v>
      </c>
      <c r="G27" s="86">
        <f t="shared" si="5"/>
        <v>-1</v>
      </c>
      <c r="H27" s="16">
        <v>91</v>
      </c>
      <c r="I27" s="234" t="s">
        <v>16</v>
      </c>
      <c r="J27" s="93">
        <v>2</v>
      </c>
      <c r="K27" s="93">
        <v>1</v>
      </c>
      <c r="L27" s="93">
        <v>1</v>
      </c>
      <c r="M27" s="93">
        <f t="shared" si="8"/>
        <v>0</v>
      </c>
      <c r="N27" s="14">
        <f t="shared" si="9"/>
        <v>1</v>
      </c>
      <c r="O27" s="226"/>
      <c r="P27" s="226"/>
      <c r="Q27" s="227"/>
      <c r="R27" s="227"/>
      <c r="S27" s="227"/>
      <c r="T27" s="227"/>
      <c r="U27" s="7"/>
      <c r="V27" s="228"/>
      <c r="W27" s="226"/>
      <c r="X27" s="228"/>
      <c r="Y27" s="227"/>
      <c r="Z27" s="227"/>
      <c r="AA27" s="227"/>
      <c r="AB27" s="7"/>
    </row>
    <row r="28" spans="1:28" ht="12" customHeight="1">
      <c r="A28" s="44">
        <v>22</v>
      </c>
      <c r="B28" s="234" t="s">
        <v>72</v>
      </c>
      <c r="C28" s="93">
        <v>1</v>
      </c>
      <c r="D28" s="93">
        <v>2</v>
      </c>
      <c r="E28" s="93">
        <v>2</v>
      </c>
      <c r="F28" s="93">
        <f t="shared" si="4"/>
        <v>0</v>
      </c>
      <c r="G28" s="86">
        <f t="shared" si="5"/>
        <v>-1</v>
      </c>
      <c r="H28" s="312" t="s">
        <v>41</v>
      </c>
      <c r="I28" s="313"/>
      <c r="J28" s="29">
        <f>SUM(J25:J27)</f>
        <v>12</v>
      </c>
      <c r="K28" s="29">
        <f>SUM(K25:K27)</f>
        <v>4</v>
      </c>
      <c r="L28" s="29">
        <f>SUM(L25:L27)</f>
        <v>3</v>
      </c>
      <c r="M28" s="29">
        <f>SUM(M25:M27)</f>
        <v>1</v>
      </c>
      <c r="N28" s="51">
        <f>SUM(N25:N27)</f>
        <v>8</v>
      </c>
      <c r="O28" s="226"/>
      <c r="P28" s="226"/>
      <c r="Q28" s="227"/>
      <c r="R28" s="227"/>
      <c r="S28" s="227"/>
      <c r="T28" s="227"/>
      <c r="U28" s="7"/>
      <c r="V28" s="228"/>
      <c r="W28" s="226"/>
      <c r="X28" s="228"/>
      <c r="Y28" s="227"/>
      <c r="Z28" s="227"/>
      <c r="AA28" s="227"/>
      <c r="AB28" s="7"/>
    </row>
    <row r="29" spans="1:28" ht="12" customHeight="1">
      <c r="A29" s="283" t="s">
        <v>41</v>
      </c>
      <c r="B29" s="284"/>
      <c r="C29" s="63">
        <f>SUM(C14:C28)</f>
        <v>27</v>
      </c>
      <c r="D29" s="63">
        <f>SUM(D14:D28)</f>
        <v>22</v>
      </c>
      <c r="E29" s="63">
        <f>SUM(E14:E28)</f>
        <v>16</v>
      </c>
      <c r="F29" s="63">
        <f>SUM(F14:F28)</f>
        <v>6</v>
      </c>
      <c r="G29" s="87">
        <f>C29-D29</f>
        <v>5</v>
      </c>
      <c r="H29" s="305" t="s">
        <v>43</v>
      </c>
      <c r="I29" s="272"/>
      <c r="J29" s="232"/>
      <c r="K29" s="232"/>
      <c r="L29" s="232"/>
      <c r="M29" s="232"/>
      <c r="N29" s="95"/>
      <c r="O29" s="226"/>
      <c r="P29" s="227"/>
      <c r="Q29" s="227"/>
      <c r="R29" s="227"/>
      <c r="S29" s="227"/>
      <c r="T29" s="227"/>
      <c r="U29" s="7"/>
      <c r="V29" s="276"/>
      <c r="W29" s="276"/>
      <c r="X29" s="276"/>
      <c r="Y29" s="276"/>
      <c r="Z29" s="276"/>
      <c r="AA29" s="276"/>
      <c r="AB29" s="276"/>
    </row>
    <row r="30" spans="1:28" ht="12" customHeight="1">
      <c r="A30" s="271" t="s">
        <v>1</v>
      </c>
      <c r="B30" s="272"/>
      <c r="C30" s="272"/>
      <c r="D30" s="272"/>
      <c r="E30" s="272"/>
      <c r="F30" s="272"/>
      <c r="G30" s="273"/>
      <c r="H30" s="11">
        <v>92</v>
      </c>
      <c r="I30" s="93" t="s">
        <v>7</v>
      </c>
      <c r="J30" s="93">
        <v>1</v>
      </c>
      <c r="K30" s="93">
        <v>0</v>
      </c>
      <c r="L30" s="93">
        <v>0</v>
      </c>
      <c r="M30" s="93">
        <f>K30-L30</f>
        <v>0</v>
      </c>
      <c r="N30" s="14">
        <f>J30-K30</f>
        <v>1</v>
      </c>
      <c r="O30" s="226"/>
      <c r="P30" s="227"/>
      <c r="Q30" s="227"/>
      <c r="R30" s="227"/>
      <c r="S30" s="227"/>
      <c r="T30" s="227"/>
      <c r="U30" s="7"/>
      <c r="V30" s="228"/>
      <c r="W30" s="228"/>
      <c r="X30" s="228"/>
      <c r="Y30" s="227"/>
      <c r="Z30" s="227"/>
      <c r="AA30" s="227"/>
      <c r="AB30" s="7"/>
    </row>
    <row r="31" spans="1:28" ht="12" customHeight="1">
      <c r="A31" s="78">
        <v>22</v>
      </c>
      <c r="B31" s="235" t="s">
        <v>7</v>
      </c>
      <c r="C31" s="93">
        <v>0</v>
      </c>
      <c r="D31" s="93">
        <v>0</v>
      </c>
      <c r="E31" s="93">
        <v>0</v>
      </c>
      <c r="F31" s="93">
        <f>D31-E31</f>
        <v>0</v>
      </c>
      <c r="G31" s="86">
        <f>C31-D31</f>
        <v>0</v>
      </c>
      <c r="H31" s="11">
        <v>93</v>
      </c>
      <c r="I31" s="93" t="s">
        <v>93</v>
      </c>
      <c r="J31" s="93">
        <v>3</v>
      </c>
      <c r="K31" s="93">
        <v>3</v>
      </c>
      <c r="L31" s="93">
        <v>3</v>
      </c>
      <c r="M31" s="93">
        <f t="shared" ref="M31:M34" si="10">K31-L31</f>
        <v>0</v>
      </c>
      <c r="N31" s="14">
        <f t="shared" ref="N31:N35" si="11">J31-K31</f>
        <v>0</v>
      </c>
      <c r="O31" s="276"/>
      <c r="P31" s="276"/>
      <c r="Q31" s="276"/>
      <c r="R31" s="276"/>
      <c r="S31" s="276"/>
      <c r="T31" s="276"/>
      <c r="U31" s="276"/>
      <c r="V31" s="276"/>
      <c r="W31" s="276"/>
      <c r="X31" s="276"/>
      <c r="Y31" s="276"/>
      <c r="Z31" s="276"/>
      <c r="AA31" s="276"/>
      <c r="AB31" s="276"/>
    </row>
    <row r="32" spans="1:28" ht="12" customHeight="1">
      <c r="A32" s="78"/>
      <c r="B32" s="235"/>
      <c r="C32" s="93"/>
      <c r="D32" s="93"/>
      <c r="E32" s="93"/>
      <c r="F32" s="93"/>
      <c r="G32" s="86"/>
      <c r="H32" s="11"/>
      <c r="I32" s="93" t="s">
        <v>98</v>
      </c>
      <c r="J32" s="93">
        <v>1</v>
      </c>
      <c r="K32" s="93">
        <v>1</v>
      </c>
      <c r="L32" s="93">
        <v>1</v>
      </c>
      <c r="M32" s="93">
        <f t="shared" si="10"/>
        <v>0</v>
      </c>
      <c r="N32" s="14">
        <f t="shared" si="11"/>
        <v>0</v>
      </c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</row>
    <row r="33" spans="1:28" ht="12" customHeight="1">
      <c r="A33" s="78">
        <v>23</v>
      </c>
      <c r="B33" s="235" t="s">
        <v>5</v>
      </c>
      <c r="C33" s="93">
        <v>1</v>
      </c>
      <c r="D33" s="93">
        <v>1</v>
      </c>
      <c r="E33" s="93">
        <v>1</v>
      </c>
      <c r="F33" s="93">
        <f t="shared" ref="F33:F48" si="12">D33-E33</f>
        <v>0</v>
      </c>
      <c r="G33" s="86">
        <f t="shared" ref="G33:G49" si="13">C33-D33</f>
        <v>0</v>
      </c>
      <c r="H33" s="11">
        <v>94</v>
      </c>
      <c r="I33" s="93" t="s">
        <v>10</v>
      </c>
      <c r="J33" s="93">
        <v>4</v>
      </c>
      <c r="K33" s="93">
        <v>1</v>
      </c>
      <c r="L33" s="93">
        <v>1</v>
      </c>
      <c r="M33" s="93">
        <f t="shared" si="10"/>
        <v>0</v>
      </c>
      <c r="N33" s="14">
        <f t="shared" si="11"/>
        <v>3</v>
      </c>
      <c r="O33" s="226"/>
      <c r="P33" s="226"/>
      <c r="Q33" s="227"/>
      <c r="R33" s="227"/>
      <c r="S33" s="227"/>
      <c r="T33" s="227"/>
      <c r="U33" s="7"/>
      <c r="V33" s="49"/>
      <c r="W33" s="228"/>
      <c r="X33" s="228"/>
      <c r="Y33" s="227"/>
      <c r="Z33" s="227"/>
      <c r="AA33" s="227"/>
      <c r="AB33" s="7"/>
    </row>
    <row r="34" spans="1:28" ht="12" customHeight="1">
      <c r="A34" s="78">
        <v>24</v>
      </c>
      <c r="B34" s="235" t="s">
        <v>3</v>
      </c>
      <c r="C34" s="93">
        <v>1</v>
      </c>
      <c r="D34" s="93">
        <v>1</v>
      </c>
      <c r="E34" s="93">
        <v>1</v>
      </c>
      <c r="F34" s="93">
        <f t="shared" si="12"/>
        <v>0</v>
      </c>
      <c r="G34" s="86">
        <f t="shared" si="13"/>
        <v>0</v>
      </c>
      <c r="H34" s="11">
        <v>95</v>
      </c>
      <c r="I34" s="93" t="s">
        <v>24</v>
      </c>
      <c r="J34" s="93">
        <v>1</v>
      </c>
      <c r="K34" s="93">
        <v>0</v>
      </c>
      <c r="L34" s="93">
        <v>0</v>
      </c>
      <c r="M34" s="93">
        <f t="shared" si="10"/>
        <v>0</v>
      </c>
      <c r="N34" s="14">
        <f t="shared" si="11"/>
        <v>1</v>
      </c>
      <c r="O34" s="226"/>
      <c r="P34" s="228"/>
      <c r="Q34" s="227"/>
      <c r="R34" s="227"/>
      <c r="S34" s="227"/>
      <c r="T34" s="227"/>
      <c r="U34" s="7"/>
      <c r="V34" s="276"/>
      <c r="W34" s="276"/>
      <c r="X34" s="276"/>
      <c r="Y34" s="276"/>
      <c r="Z34" s="276"/>
      <c r="AA34" s="276"/>
      <c r="AB34" s="276"/>
    </row>
    <row r="35" spans="1:28" ht="12" customHeight="1">
      <c r="A35" s="78">
        <v>25</v>
      </c>
      <c r="B35" s="235" t="s">
        <v>92</v>
      </c>
      <c r="C35" s="93">
        <v>1</v>
      </c>
      <c r="D35" s="93">
        <v>1</v>
      </c>
      <c r="E35" s="93">
        <v>1</v>
      </c>
      <c r="F35" s="93">
        <f t="shared" si="12"/>
        <v>0</v>
      </c>
      <c r="G35" s="86">
        <f t="shared" si="13"/>
        <v>0</v>
      </c>
      <c r="H35" s="309" t="s">
        <v>41</v>
      </c>
      <c r="I35" s="310"/>
      <c r="J35" s="29">
        <f>SUM(J30:J34)</f>
        <v>10</v>
      </c>
      <c r="K35" s="29">
        <f>SUM(K30:K34)</f>
        <v>5</v>
      </c>
      <c r="L35" s="29">
        <f>SUM(L30:L34)</f>
        <v>5</v>
      </c>
      <c r="M35" s="29">
        <f>SUM(M30:M34)</f>
        <v>0</v>
      </c>
      <c r="N35" s="51">
        <f t="shared" si="11"/>
        <v>5</v>
      </c>
      <c r="O35" s="226"/>
      <c r="P35" s="226"/>
      <c r="Q35" s="227"/>
      <c r="R35" s="227"/>
      <c r="S35" s="227"/>
      <c r="T35" s="227"/>
      <c r="U35" s="7"/>
      <c r="V35" s="49"/>
      <c r="W35" s="226"/>
      <c r="X35" s="227"/>
      <c r="Y35" s="227"/>
      <c r="Z35" s="227"/>
      <c r="AA35" s="227"/>
      <c r="AB35" s="7"/>
    </row>
    <row r="36" spans="1:28" s="4" customFormat="1" ht="12" customHeight="1">
      <c r="A36" s="78">
        <v>26</v>
      </c>
      <c r="B36" s="235" t="s">
        <v>84</v>
      </c>
      <c r="C36" s="93">
        <v>1</v>
      </c>
      <c r="D36" s="93">
        <v>1</v>
      </c>
      <c r="E36" s="93">
        <v>1</v>
      </c>
      <c r="F36" s="93">
        <f t="shared" si="12"/>
        <v>0</v>
      </c>
      <c r="G36" s="86">
        <f t="shared" si="13"/>
        <v>0</v>
      </c>
      <c r="H36" s="305" t="s">
        <v>55</v>
      </c>
      <c r="I36" s="272"/>
      <c r="J36" s="232"/>
      <c r="K36" s="232"/>
      <c r="L36" s="232"/>
      <c r="M36" s="232"/>
      <c r="N36" s="95"/>
      <c r="O36" s="226"/>
      <c r="P36" s="226"/>
      <c r="Q36" s="227"/>
      <c r="R36" s="227"/>
      <c r="S36" s="227"/>
      <c r="T36" s="227"/>
      <c r="U36" s="7"/>
      <c r="V36" s="276"/>
      <c r="W36" s="276"/>
      <c r="X36" s="276"/>
      <c r="Y36" s="276"/>
      <c r="Z36" s="276"/>
      <c r="AA36" s="276"/>
      <c r="AB36" s="276"/>
    </row>
    <row r="37" spans="1:28" s="4" customFormat="1" ht="12" customHeight="1">
      <c r="A37" s="78">
        <v>27</v>
      </c>
      <c r="B37" s="235" t="s">
        <v>6</v>
      </c>
      <c r="C37" s="93">
        <v>1</v>
      </c>
      <c r="D37" s="93">
        <v>1</v>
      </c>
      <c r="E37" s="93">
        <v>1</v>
      </c>
      <c r="F37" s="93">
        <f t="shared" si="12"/>
        <v>0</v>
      </c>
      <c r="G37" s="86">
        <f t="shared" si="13"/>
        <v>0</v>
      </c>
      <c r="H37" s="34">
        <v>96</v>
      </c>
      <c r="I37" s="28" t="s">
        <v>112</v>
      </c>
      <c r="J37" s="19">
        <v>6</v>
      </c>
      <c r="K37" s="19">
        <v>2</v>
      </c>
      <c r="L37" s="19">
        <v>1</v>
      </c>
      <c r="M37" s="19">
        <f>K37-L37</f>
        <v>1</v>
      </c>
      <c r="N37" s="52">
        <f>J37-K37</f>
        <v>4</v>
      </c>
      <c r="O37" s="226"/>
      <c r="P37" s="226"/>
      <c r="Q37" s="227"/>
      <c r="R37" s="227"/>
      <c r="S37" s="227"/>
      <c r="T37" s="227"/>
      <c r="U37" s="7"/>
      <c r="V37" s="233"/>
      <c r="W37" s="233"/>
      <c r="X37" s="233"/>
      <c r="Y37" s="233"/>
      <c r="Z37" s="233"/>
      <c r="AA37" s="233"/>
      <c r="AB37" s="233"/>
    </row>
    <row r="38" spans="1:28" s="4" customFormat="1" ht="12" customHeight="1">
      <c r="A38" s="78">
        <v>28</v>
      </c>
      <c r="B38" s="235" t="s">
        <v>14</v>
      </c>
      <c r="C38" s="93">
        <v>12</v>
      </c>
      <c r="D38" s="93">
        <v>14</v>
      </c>
      <c r="E38" s="93">
        <v>13</v>
      </c>
      <c r="F38" s="93">
        <f t="shared" si="12"/>
        <v>1</v>
      </c>
      <c r="G38" s="86">
        <f t="shared" si="13"/>
        <v>-2</v>
      </c>
      <c r="H38" s="34">
        <v>97</v>
      </c>
      <c r="I38" s="28" t="s">
        <v>88</v>
      </c>
      <c r="J38" s="19">
        <v>2</v>
      </c>
      <c r="K38" s="19">
        <v>1</v>
      </c>
      <c r="L38" s="19">
        <v>1</v>
      </c>
      <c r="M38" s="19">
        <f>K38-L38</f>
        <v>0</v>
      </c>
      <c r="N38" s="52">
        <f>J38-K38</f>
        <v>1</v>
      </c>
      <c r="O38" s="226"/>
      <c r="P38" s="226"/>
      <c r="Q38" s="227"/>
      <c r="R38" s="227"/>
      <c r="S38" s="227"/>
      <c r="T38" s="227"/>
      <c r="U38" s="7"/>
      <c r="V38" s="233"/>
      <c r="W38" s="233"/>
      <c r="X38" s="233"/>
      <c r="Y38" s="233"/>
      <c r="Z38" s="233"/>
      <c r="AA38" s="233"/>
      <c r="AB38" s="233"/>
    </row>
    <row r="39" spans="1:28" ht="12" customHeight="1">
      <c r="A39" s="78">
        <v>29</v>
      </c>
      <c r="B39" s="235" t="s">
        <v>86</v>
      </c>
      <c r="C39" s="93">
        <v>4</v>
      </c>
      <c r="D39" s="93">
        <v>3</v>
      </c>
      <c r="E39" s="93">
        <v>2</v>
      </c>
      <c r="F39" s="93">
        <f t="shared" si="12"/>
        <v>1</v>
      </c>
      <c r="G39" s="86">
        <f t="shared" si="13"/>
        <v>1</v>
      </c>
      <c r="H39" s="34">
        <v>98</v>
      </c>
      <c r="I39" s="28" t="s">
        <v>89</v>
      </c>
      <c r="J39" s="19">
        <v>10</v>
      </c>
      <c r="K39" s="19">
        <v>0</v>
      </c>
      <c r="L39" s="19">
        <v>0</v>
      </c>
      <c r="M39" s="19">
        <f>K39-L39</f>
        <v>0</v>
      </c>
      <c r="N39" s="52">
        <f>J39-K39</f>
        <v>10</v>
      </c>
      <c r="O39" s="226"/>
      <c r="P39" s="226"/>
      <c r="Q39" s="227"/>
      <c r="R39" s="227"/>
      <c r="S39" s="227"/>
      <c r="T39" s="227"/>
      <c r="U39" s="7"/>
      <c r="V39" s="49"/>
      <c r="W39" s="228"/>
      <c r="X39" s="228"/>
      <c r="Y39" s="227"/>
      <c r="Z39" s="227"/>
      <c r="AA39" s="227"/>
      <c r="AB39" s="7"/>
    </row>
    <row r="40" spans="1:28" ht="12" customHeight="1">
      <c r="A40" s="78">
        <v>30</v>
      </c>
      <c r="B40" s="235" t="s">
        <v>23</v>
      </c>
      <c r="C40" s="93">
        <v>6</v>
      </c>
      <c r="D40" s="93">
        <v>8</v>
      </c>
      <c r="E40" s="93">
        <v>8</v>
      </c>
      <c r="F40" s="93">
        <f t="shared" si="12"/>
        <v>0</v>
      </c>
      <c r="G40" s="86">
        <f t="shared" si="13"/>
        <v>-2</v>
      </c>
      <c r="H40" s="306" t="s">
        <v>41</v>
      </c>
      <c r="I40" s="267"/>
      <c r="J40" s="29">
        <f>SUM(J37:J39)</f>
        <v>18</v>
      </c>
      <c r="K40" s="29">
        <f>SUM(K37:K39)</f>
        <v>3</v>
      </c>
      <c r="L40" s="29">
        <f>SUM(L37:L39)</f>
        <v>2</v>
      </c>
      <c r="M40" s="29">
        <f>SUM(M37:M39)</f>
        <v>1</v>
      </c>
      <c r="N40" s="51">
        <f>SUM(N37:N39)</f>
        <v>15</v>
      </c>
      <c r="O40" s="226"/>
      <c r="P40" s="226"/>
      <c r="Q40" s="227"/>
      <c r="R40" s="227"/>
      <c r="S40" s="227"/>
      <c r="T40" s="227"/>
      <c r="U40" s="7"/>
      <c r="V40" s="276"/>
      <c r="W40" s="276"/>
      <c r="X40" s="276"/>
      <c r="Y40" s="276"/>
      <c r="Z40" s="276"/>
      <c r="AA40" s="276"/>
      <c r="AB40" s="276"/>
    </row>
    <row r="41" spans="1:28" ht="12" customHeight="1">
      <c r="A41" s="78">
        <v>31</v>
      </c>
      <c r="B41" s="235" t="s">
        <v>39</v>
      </c>
      <c r="C41" s="93">
        <v>4</v>
      </c>
      <c r="D41" s="93">
        <v>5</v>
      </c>
      <c r="E41" s="93">
        <v>5</v>
      </c>
      <c r="F41" s="93">
        <f t="shared" si="12"/>
        <v>0</v>
      </c>
      <c r="G41" s="86">
        <f t="shared" si="13"/>
        <v>-1</v>
      </c>
      <c r="O41" s="276"/>
      <c r="P41" s="276"/>
      <c r="Q41" s="276"/>
      <c r="R41" s="276"/>
      <c r="S41" s="276"/>
      <c r="T41" s="276"/>
      <c r="U41" s="276"/>
      <c r="V41" s="49"/>
      <c r="W41" s="228"/>
      <c r="X41" s="227"/>
      <c r="Y41" s="227"/>
      <c r="Z41" s="227"/>
      <c r="AA41" s="227"/>
      <c r="AB41" s="7"/>
    </row>
    <row r="42" spans="1:28" ht="12" customHeight="1">
      <c r="A42" s="78">
        <v>32</v>
      </c>
      <c r="B42" s="235" t="s">
        <v>47</v>
      </c>
      <c r="C42" s="93">
        <v>12</v>
      </c>
      <c r="D42" s="93">
        <v>13</v>
      </c>
      <c r="E42" s="93">
        <v>11</v>
      </c>
      <c r="F42" s="93">
        <f t="shared" si="12"/>
        <v>2</v>
      </c>
      <c r="G42" s="86">
        <f t="shared" si="13"/>
        <v>-1</v>
      </c>
      <c r="I42" s="224" t="s">
        <v>120</v>
      </c>
      <c r="N42" s="224"/>
      <c r="O42" s="233"/>
      <c r="P42" s="233"/>
      <c r="Q42" s="233"/>
      <c r="R42" s="233"/>
      <c r="S42" s="233"/>
      <c r="T42" s="233"/>
      <c r="U42" s="233"/>
      <c r="V42" s="49"/>
      <c r="W42" s="228"/>
      <c r="X42" s="227"/>
      <c r="Y42" s="227"/>
      <c r="Z42" s="227"/>
      <c r="AA42" s="227"/>
      <c r="AB42" s="7"/>
    </row>
    <row r="43" spans="1:28" ht="12" customHeight="1">
      <c r="A43" s="78">
        <v>33</v>
      </c>
      <c r="B43" s="236" t="s">
        <v>87</v>
      </c>
      <c r="C43" s="93">
        <v>1</v>
      </c>
      <c r="D43" s="93">
        <v>1</v>
      </c>
      <c r="E43" s="93">
        <v>1</v>
      </c>
      <c r="F43" s="93">
        <f t="shared" si="12"/>
        <v>0</v>
      </c>
      <c r="G43" s="86">
        <f t="shared" si="13"/>
        <v>0</v>
      </c>
      <c r="O43" s="233"/>
      <c r="P43" s="233"/>
      <c r="Q43" s="233"/>
      <c r="R43" s="233"/>
      <c r="S43" s="233"/>
      <c r="T43" s="233"/>
      <c r="U43" s="233"/>
      <c r="V43" s="49"/>
      <c r="W43" s="228"/>
      <c r="X43" s="227"/>
      <c r="Y43" s="227"/>
      <c r="Z43" s="227"/>
      <c r="AA43" s="227"/>
      <c r="AB43" s="7"/>
    </row>
    <row r="44" spans="1:28" ht="12" customHeight="1">
      <c r="A44" s="78">
        <v>34</v>
      </c>
      <c r="B44" s="236" t="s">
        <v>74</v>
      </c>
      <c r="C44" s="93">
        <v>1</v>
      </c>
      <c r="D44" s="93">
        <v>0</v>
      </c>
      <c r="E44" s="93">
        <v>0</v>
      </c>
      <c r="F44" s="93">
        <f t="shared" si="12"/>
        <v>0</v>
      </c>
      <c r="G44" s="86">
        <f t="shared" si="13"/>
        <v>1</v>
      </c>
      <c r="O44" s="233"/>
      <c r="P44" s="233"/>
      <c r="Q44" s="233"/>
      <c r="R44" s="233"/>
      <c r="S44" s="233"/>
      <c r="T44" s="233"/>
      <c r="U44" s="233"/>
      <c r="V44" s="49"/>
      <c r="W44" s="228"/>
      <c r="X44" s="227"/>
      <c r="Y44" s="227"/>
      <c r="Z44" s="227"/>
      <c r="AA44" s="227"/>
      <c r="AB44" s="7"/>
    </row>
    <row r="45" spans="1:28" ht="12" customHeight="1">
      <c r="A45" s="78">
        <v>35</v>
      </c>
      <c r="B45" s="236" t="s">
        <v>83</v>
      </c>
      <c r="C45" s="93">
        <v>3</v>
      </c>
      <c r="D45" s="93">
        <v>2</v>
      </c>
      <c r="E45" s="93">
        <v>2</v>
      </c>
      <c r="F45" s="93">
        <f t="shared" si="12"/>
        <v>0</v>
      </c>
      <c r="G45" s="86">
        <f t="shared" si="13"/>
        <v>1</v>
      </c>
      <c r="O45" s="233"/>
      <c r="P45" s="233"/>
      <c r="Q45" s="233"/>
      <c r="R45" s="233"/>
      <c r="S45" s="233"/>
      <c r="T45" s="233"/>
      <c r="U45" s="233"/>
      <c r="V45" s="49"/>
      <c r="W45" s="228"/>
      <c r="X45" s="227"/>
      <c r="Y45" s="227"/>
      <c r="Z45" s="227"/>
      <c r="AA45" s="227"/>
      <c r="AB45" s="7"/>
    </row>
    <row r="46" spans="1:28" ht="12" customHeight="1">
      <c r="A46" s="78">
        <v>36</v>
      </c>
      <c r="B46" s="236" t="s">
        <v>85</v>
      </c>
      <c r="C46" s="93">
        <v>2</v>
      </c>
      <c r="D46" s="93">
        <v>4</v>
      </c>
      <c r="E46" s="93">
        <v>4</v>
      </c>
      <c r="F46" s="93">
        <f t="shared" si="12"/>
        <v>0</v>
      </c>
      <c r="G46" s="86">
        <f t="shared" si="13"/>
        <v>-2</v>
      </c>
      <c r="O46" s="234"/>
      <c r="P46" s="234"/>
      <c r="Q46" s="227"/>
      <c r="R46" s="227"/>
      <c r="S46" s="227"/>
      <c r="T46" s="227"/>
      <c r="U46" s="7"/>
      <c r="V46" s="228"/>
      <c r="W46" s="228"/>
      <c r="X46" s="227"/>
      <c r="Y46" s="227"/>
      <c r="Z46" s="227"/>
      <c r="AA46" s="227"/>
      <c r="AB46" s="7"/>
    </row>
    <row r="47" spans="1:28" ht="12" customHeight="1">
      <c r="A47" s="78">
        <v>37</v>
      </c>
      <c r="B47" s="235" t="s">
        <v>80</v>
      </c>
      <c r="C47" s="93">
        <v>0</v>
      </c>
      <c r="D47" s="93">
        <v>0</v>
      </c>
      <c r="E47" s="93">
        <v>0</v>
      </c>
      <c r="F47" s="93">
        <f t="shared" si="12"/>
        <v>0</v>
      </c>
      <c r="G47" s="86">
        <f t="shared" si="13"/>
        <v>0</v>
      </c>
      <c r="O47" s="235" t="s">
        <v>103</v>
      </c>
      <c r="P47" s="93">
        <f>D20+D21+D22+D25+D26+D27+D28+3</f>
        <v>17</v>
      </c>
      <c r="Q47" s="227"/>
      <c r="R47" s="227"/>
      <c r="S47" s="227"/>
      <c r="T47" s="227"/>
      <c r="U47" s="7"/>
      <c r="V47" s="49"/>
      <c r="W47" s="226"/>
      <c r="X47" s="227"/>
      <c r="Y47" s="227"/>
      <c r="Z47" s="227"/>
      <c r="AA47" s="227"/>
      <c r="AB47" s="7"/>
    </row>
    <row r="48" spans="1:28" ht="12" customHeight="1">
      <c r="A48" s="78">
        <v>38</v>
      </c>
      <c r="B48" s="235" t="s">
        <v>81</v>
      </c>
      <c r="C48" s="93">
        <v>2</v>
      </c>
      <c r="D48" s="93">
        <v>2</v>
      </c>
      <c r="E48" s="93">
        <v>2</v>
      </c>
      <c r="F48" s="93">
        <f t="shared" si="12"/>
        <v>0</v>
      </c>
      <c r="G48" s="86">
        <f t="shared" si="13"/>
        <v>0</v>
      </c>
      <c r="O48" s="235" t="s">
        <v>104</v>
      </c>
      <c r="P48" s="93">
        <f>D37+D38+D39+D40+D41+D43+D44+D45+D46+D47+D48</f>
        <v>40</v>
      </c>
      <c r="Q48" s="227"/>
      <c r="R48" s="227"/>
      <c r="S48" s="227"/>
      <c r="T48" s="227"/>
      <c r="U48" s="7"/>
      <c r="V48" s="49"/>
      <c r="W48" s="226"/>
      <c r="X48" s="227"/>
      <c r="Y48" s="227"/>
      <c r="Z48" s="227"/>
      <c r="AA48" s="227"/>
      <c r="AB48" s="7"/>
    </row>
    <row r="49" spans="1:28" ht="12" customHeight="1">
      <c r="A49" s="307" t="s">
        <v>41</v>
      </c>
      <c r="B49" s="308"/>
      <c r="C49" s="29">
        <f>SUM(C31:C48)</f>
        <v>52</v>
      </c>
      <c r="D49" s="29">
        <f>SUM(D31:D48)</f>
        <v>57</v>
      </c>
      <c r="E49" s="29">
        <f>SUM(E31:E48)</f>
        <v>53</v>
      </c>
      <c r="F49" s="29">
        <f>SUM(F31:F48)</f>
        <v>4</v>
      </c>
      <c r="G49" s="86">
        <f t="shared" si="13"/>
        <v>-5</v>
      </c>
      <c r="O49" s="235" t="s">
        <v>105</v>
      </c>
      <c r="P49" s="93">
        <f>D23+D42+D58+D69+D78+D89+D99+D109+D119+K38</f>
        <v>29</v>
      </c>
      <c r="Q49" s="227"/>
      <c r="R49" s="227"/>
      <c r="S49" s="227"/>
      <c r="T49" s="227"/>
      <c r="U49" s="7"/>
      <c r="V49" s="276"/>
      <c r="W49" s="276"/>
      <c r="X49" s="276"/>
      <c r="Y49" s="276"/>
      <c r="Z49" s="276"/>
      <c r="AA49" s="276"/>
      <c r="AB49" s="276"/>
    </row>
    <row r="50" spans="1:28" ht="12" customHeight="1">
      <c r="A50" s="302" t="s">
        <v>62</v>
      </c>
      <c r="B50" s="302"/>
      <c r="C50" s="302"/>
      <c r="D50" s="302"/>
      <c r="E50" s="302"/>
      <c r="F50" s="302"/>
      <c r="G50" s="302"/>
      <c r="I50" s="224"/>
      <c r="N50" s="224"/>
      <c r="O50" s="235" t="s">
        <v>106</v>
      </c>
      <c r="P50" s="93">
        <f>D12+D15+D17+D18+D33+D34+D35+D36+D24+D51+D52+D53+D62+D63+D64+D72+D73+D74+D82+D83+D84+D92+D93+D94+D102+D103+D104+D112+D113+D114+K13+K18+K23+K28+K35+K37+D19</f>
        <v>46</v>
      </c>
      <c r="Q50" s="227"/>
      <c r="R50" s="227"/>
      <c r="S50" s="227"/>
      <c r="T50" s="227"/>
      <c r="U50" s="7"/>
      <c r="V50" s="49"/>
      <c r="W50" s="226"/>
      <c r="X50" s="227"/>
      <c r="Y50" s="227"/>
      <c r="Z50" s="227"/>
      <c r="AA50" s="227"/>
      <c r="AB50" s="7"/>
    </row>
    <row r="51" spans="1:28" ht="12" customHeight="1">
      <c r="A51" s="85">
        <v>39</v>
      </c>
      <c r="B51" s="9" t="s">
        <v>2</v>
      </c>
      <c r="C51" s="6">
        <v>1</v>
      </c>
      <c r="D51" s="6">
        <v>1</v>
      </c>
      <c r="E51" s="6">
        <v>1</v>
      </c>
      <c r="F51" s="6">
        <f t="shared" ref="F51:F59" si="14">D51-E51</f>
        <v>0</v>
      </c>
      <c r="G51" s="90">
        <f>C51-D51</f>
        <v>0</v>
      </c>
      <c r="I51" s="224"/>
      <c r="N51" s="224"/>
      <c r="O51" s="235" t="s">
        <v>107</v>
      </c>
      <c r="P51" s="93">
        <v>3</v>
      </c>
      <c r="Q51" s="227"/>
      <c r="R51" s="227"/>
      <c r="S51" s="227"/>
      <c r="T51" s="227"/>
      <c r="U51" s="7"/>
      <c r="V51" s="228"/>
      <c r="W51" s="226"/>
      <c r="X51" s="227"/>
      <c r="Y51" s="227"/>
      <c r="Z51" s="227"/>
      <c r="AA51" s="227"/>
      <c r="AB51" s="7"/>
    </row>
    <row r="52" spans="1:28" ht="12" customHeight="1">
      <c r="A52" s="55">
        <v>40</v>
      </c>
      <c r="B52" s="56" t="s">
        <v>3</v>
      </c>
      <c r="C52" s="56">
        <v>2</v>
      </c>
      <c r="D52" s="56">
        <v>1</v>
      </c>
      <c r="E52" s="56">
        <v>1</v>
      </c>
      <c r="F52" s="56">
        <f t="shared" si="14"/>
        <v>0</v>
      </c>
      <c r="G52" s="91">
        <f t="shared" ref="G52:G59" si="15">C52-D52</f>
        <v>1</v>
      </c>
      <c r="O52" s="234"/>
      <c r="P52" s="234"/>
      <c r="Q52" s="227"/>
      <c r="R52" s="227"/>
      <c r="S52" s="227"/>
      <c r="T52" s="227"/>
      <c r="U52" s="7"/>
      <c r="V52" s="49"/>
      <c r="W52" s="226"/>
      <c r="X52" s="227"/>
      <c r="Y52" s="227"/>
      <c r="Z52" s="227"/>
      <c r="AA52" s="227"/>
      <c r="AB52" s="7"/>
    </row>
    <row r="53" spans="1:28" ht="12" customHeight="1">
      <c r="A53" s="85">
        <v>41</v>
      </c>
      <c r="B53" s="235" t="s">
        <v>46</v>
      </c>
      <c r="C53" s="93">
        <v>1</v>
      </c>
      <c r="D53" s="93">
        <v>1</v>
      </c>
      <c r="E53" s="93">
        <v>1</v>
      </c>
      <c r="F53" s="93">
        <f t="shared" si="14"/>
        <v>0</v>
      </c>
      <c r="G53" s="90">
        <f t="shared" si="15"/>
        <v>0</v>
      </c>
      <c r="O53" s="234" t="s">
        <v>109</v>
      </c>
      <c r="P53" s="11">
        <f>M74+N74+M75+M76+N75+N76+K39+P51</f>
        <v>139</v>
      </c>
      <c r="Q53" s="227"/>
      <c r="R53" s="227"/>
      <c r="S53" s="227"/>
      <c r="T53" s="227"/>
      <c r="U53" s="7"/>
      <c r="V53" s="228"/>
      <c r="W53" s="226"/>
      <c r="X53" s="227"/>
      <c r="Y53" s="227"/>
      <c r="Z53" s="227"/>
      <c r="AA53" s="227"/>
      <c r="AB53" s="7"/>
    </row>
    <row r="54" spans="1:28" ht="12" customHeight="1">
      <c r="A54" s="55">
        <v>42</v>
      </c>
      <c r="B54" s="58" t="s">
        <v>11</v>
      </c>
      <c r="C54" s="58">
        <v>55</v>
      </c>
      <c r="D54" s="58">
        <v>55</v>
      </c>
      <c r="E54" s="58">
        <v>55</v>
      </c>
      <c r="F54" s="58">
        <f t="shared" si="14"/>
        <v>0</v>
      </c>
      <c r="G54" s="92">
        <f>C54-D54</f>
        <v>0</v>
      </c>
      <c r="O54" s="226"/>
      <c r="P54" s="226"/>
      <c r="Q54" s="227"/>
      <c r="R54" s="227"/>
      <c r="S54" s="227"/>
      <c r="T54" s="227"/>
      <c r="U54" s="7"/>
      <c r="V54" s="276"/>
      <c r="W54" s="276"/>
      <c r="X54" s="276"/>
      <c r="Y54" s="276"/>
      <c r="Z54" s="276"/>
      <c r="AA54" s="276"/>
      <c r="AB54" s="276"/>
    </row>
    <row r="55" spans="1:28" ht="12" customHeight="1">
      <c r="A55" s="85">
        <v>43</v>
      </c>
      <c r="B55" s="235" t="s">
        <v>12</v>
      </c>
      <c r="C55" s="93">
        <v>9</v>
      </c>
      <c r="D55" s="93">
        <v>9</v>
      </c>
      <c r="E55" s="93">
        <v>8</v>
      </c>
      <c r="F55" s="22">
        <f t="shared" si="14"/>
        <v>1</v>
      </c>
      <c r="G55" s="90">
        <f t="shared" si="15"/>
        <v>0</v>
      </c>
      <c r="O55" s="226"/>
      <c r="P55" s="226"/>
      <c r="Q55" s="227"/>
      <c r="R55" s="227"/>
      <c r="S55" s="227"/>
      <c r="T55" s="227"/>
      <c r="U55" s="7"/>
      <c r="V55" s="233"/>
      <c r="W55" s="233"/>
      <c r="X55" s="233"/>
      <c r="Y55" s="233"/>
      <c r="Z55" s="233"/>
      <c r="AA55" s="233"/>
      <c r="AB55" s="233"/>
    </row>
    <row r="56" spans="1:28" ht="12" customHeight="1">
      <c r="A56" s="55">
        <v>44</v>
      </c>
      <c r="B56" s="235" t="s">
        <v>13</v>
      </c>
      <c r="C56" s="93">
        <v>4</v>
      </c>
      <c r="D56" s="93">
        <v>4</v>
      </c>
      <c r="E56" s="93">
        <v>3</v>
      </c>
      <c r="F56" s="93">
        <f t="shared" si="14"/>
        <v>1</v>
      </c>
      <c r="G56" s="90">
        <f t="shared" si="15"/>
        <v>0</v>
      </c>
      <c r="O56" s="226"/>
      <c r="P56" s="226"/>
      <c r="Q56" s="227"/>
      <c r="R56" s="227"/>
      <c r="S56" s="227"/>
      <c r="T56" s="227"/>
      <c r="U56" s="7"/>
      <c r="V56" s="233"/>
      <c r="W56" s="233"/>
      <c r="X56" s="233"/>
      <c r="Y56" s="233"/>
      <c r="Z56" s="233"/>
      <c r="AA56" s="233"/>
      <c r="AB56" s="233"/>
    </row>
    <row r="57" spans="1:28" ht="12" customHeight="1">
      <c r="A57" s="124"/>
      <c r="B57" s="234" t="s">
        <v>87</v>
      </c>
      <c r="C57" s="93">
        <v>1</v>
      </c>
      <c r="D57" s="93">
        <v>1</v>
      </c>
      <c r="E57" s="93">
        <v>1</v>
      </c>
      <c r="F57" s="93">
        <f t="shared" si="14"/>
        <v>0</v>
      </c>
      <c r="G57" s="90">
        <f t="shared" si="15"/>
        <v>0</v>
      </c>
      <c r="I57" s="224"/>
      <c r="N57" s="224"/>
      <c r="O57" s="276"/>
      <c r="P57" s="276"/>
      <c r="Q57" s="276"/>
      <c r="R57" s="276"/>
      <c r="S57" s="276"/>
      <c r="T57" s="276"/>
      <c r="U57" s="276"/>
      <c r="V57" s="49"/>
      <c r="W57" s="226"/>
      <c r="X57" s="227"/>
      <c r="Y57" s="227"/>
      <c r="Z57" s="227"/>
      <c r="AA57" s="227"/>
      <c r="AB57" s="7"/>
    </row>
    <row r="58" spans="1:28" ht="12" customHeight="1">
      <c r="A58" s="85">
        <v>45</v>
      </c>
      <c r="B58" s="235" t="s">
        <v>49</v>
      </c>
      <c r="C58" s="93">
        <v>5</v>
      </c>
      <c r="D58" s="93">
        <v>6</v>
      </c>
      <c r="E58" s="93">
        <v>6</v>
      </c>
      <c r="F58" s="93">
        <f t="shared" si="14"/>
        <v>0</v>
      </c>
      <c r="G58" s="90">
        <f t="shared" si="15"/>
        <v>-1</v>
      </c>
      <c r="I58" s="224"/>
      <c r="N58" s="224"/>
      <c r="O58" s="226"/>
      <c r="P58" s="226"/>
      <c r="Q58" s="227"/>
      <c r="R58" s="227"/>
      <c r="S58" s="227"/>
      <c r="T58" s="227"/>
      <c r="U58" s="7"/>
      <c r="V58" s="49"/>
      <c r="W58" s="226"/>
      <c r="X58" s="227"/>
      <c r="Y58" s="227"/>
      <c r="Z58" s="227"/>
      <c r="AA58" s="227"/>
      <c r="AB58" s="7"/>
    </row>
    <row r="59" spans="1:28" ht="12" customHeight="1">
      <c r="A59" s="55">
        <v>46</v>
      </c>
      <c r="B59" s="235" t="s">
        <v>72</v>
      </c>
      <c r="C59" s="93">
        <v>1</v>
      </c>
      <c r="D59" s="93">
        <v>1</v>
      </c>
      <c r="E59" s="93">
        <v>1</v>
      </c>
      <c r="F59" s="93">
        <f t="shared" si="14"/>
        <v>0</v>
      </c>
      <c r="G59" s="90">
        <f t="shared" si="15"/>
        <v>0</v>
      </c>
      <c r="H59" s="26"/>
      <c r="I59" s="23"/>
      <c r="J59" s="3"/>
      <c r="K59" s="3"/>
      <c r="L59" s="3"/>
      <c r="M59" s="3"/>
      <c r="O59" s="226"/>
      <c r="P59" s="228"/>
      <c r="Q59" s="227"/>
      <c r="R59" s="227"/>
      <c r="S59" s="227"/>
      <c r="T59" s="227"/>
      <c r="U59" s="7"/>
      <c r="V59" s="49"/>
      <c r="W59" s="226"/>
      <c r="X59" s="227"/>
      <c r="Y59" s="227"/>
      <c r="Z59" s="227"/>
      <c r="AA59" s="227"/>
      <c r="AB59" s="7"/>
    </row>
    <row r="60" spans="1:28" ht="12" customHeight="1">
      <c r="A60" s="266" t="s">
        <v>41</v>
      </c>
      <c r="B60" s="267"/>
      <c r="C60" s="29">
        <f>SUM(C51:C59)</f>
        <v>79</v>
      </c>
      <c r="D60" s="29">
        <f>SUM(D51:D59)</f>
        <v>79</v>
      </c>
      <c r="E60" s="29">
        <f>SUM(E51:E59)</f>
        <v>77</v>
      </c>
      <c r="F60" s="29">
        <f>SUM(F51:F59)</f>
        <v>2</v>
      </c>
      <c r="G60" s="30">
        <f>SUM(G51:G59)</f>
        <v>0</v>
      </c>
      <c r="H60" s="61"/>
      <c r="I60" s="99" t="s">
        <v>33</v>
      </c>
      <c r="J60" s="93">
        <f>E20+E21+E22+E23+E24+E25+E26+E27+E28+E38+E39+E40+E41+E42+E43+E44+E45+E46+E47+E48+E54+E55+E56+E58+E59+E65+E66+E67+E69+E75+E76+E77+E78+E79+E85+E86+E87+E89+L39+L38+E95+E96+E97+E99+E98+E88+E105+E106+E107+E108+E109+E68+E115+E116+E117+E118+E119+E57</f>
        <v>209</v>
      </c>
      <c r="K60" s="62"/>
      <c r="L60" s="303" t="s">
        <v>96</v>
      </c>
      <c r="M60" s="304"/>
      <c r="N60" s="100">
        <v>125</v>
      </c>
      <c r="O60" s="24"/>
      <c r="P60" s="228"/>
      <c r="Q60" s="227"/>
      <c r="R60" s="227"/>
      <c r="S60" s="227"/>
      <c r="T60" s="227"/>
      <c r="U60" s="7"/>
      <c r="V60" s="276"/>
      <c r="W60" s="276"/>
      <c r="X60" s="276"/>
      <c r="Y60" s="276"/>
      <c r="Z60" s="276"/>
      <c r="AA60" s="276"/>
      <c r="AB60" s="276"/>
    </row>
    <row r="61" spans="1:28" ht="12" customHeight="1">
      <c r="A61" s="271" t="s">
        <v>63</v>
      </c>
      <c r="B61" s="272"/>
      <c r="C61" s="272"/>
      <c r="D61" s="272"/>
      <c r="E61" s="272"/>
      <c r="F61" s="272"/>
      <c r="G61" s="273"/>
      <c r="H61" s="35"/>
      <c r="I61" s="99" t="s">
        <v>32</v>
      </c>
      <c r="J61" s="93">
        <f>E5+E6+E7+E8+E9+E10+E14+E15+E17+E18+E19+E31+E33+E34+E35+E36+E37+E51+E52+E53+E62+E63+E64+E72+E73+E74+L5+L6+L7+L8+L9+L10+L11+L12+L18+L23+L28+L35+E11+E83+L37+E82+E84+E92+E93+E94+E102+E103+E104+E112+E113+E114</f>
        <v>41</v>
      </c>
      <c r="K61" s="36"/>
      <c r="L61" s="297" t="s">
        <v>97</v>
      </c>
      <c r="M61" s="298"/>
      <c r="N61" s="100">
        <v>149</v>
      </c>
      <c r="O61" s="276"/>
      <c r="P61" s="276"/>
      <c r="Q61" s="276"/>
      <c r="R61" s="276"/>
      <c r="S61" s="276"/>
      <c r="T61" s="276"/>
      <c r="U61" s="276"/>
      <c r="V61" s="24"/>
      <c r="W61" s="227"/>
      <c r="X61" s="227"/>
      <c r="Y61" s="227"/>
      <c r="Z61" s="227"/>
      <c r="AA61" s="227"/>
      <c r="AB61" s="7"/>
    </row>
    <row r="62" spans="1:28" ht="12" customHeight="1">
      <c r="A62" s="44">
        <v>47</v>
      </c>
      <c r="B62" s="234" t="s">
        <v>2</v>
      </c>
      <c r="C62" s="22">
        <v>1</v>
      </c>
      <c r="D62" s="22">
        <v>2</v>
      </c>
      <c r="E62" s="22">
        <v>2</v>
      </c>
      <c r="F62" s="22">
        <f>D62-E62</f>
        <v>0</v>
      </c>
      <c r="G62" s="22">
        <f>C62-E62</f>
        <v>-1</v>
      </c>
      <c r="H62" s="25"/>
      <c r="I62" s="99" t="s">
        <v>34</v>
      </c>
      <c r="J62" s="93">
        <f>SUM(J60:J61)</f>
        <v>250</v>
      </c>
      <c r="K62" s="227"/>
      <c r="L62" s="279" t="s">
        <v>95</v>
      </c>
      <c r="M62" s="299"/>
      <c r="N62" s="5">
        <f>SUM(N60:N61)</f>
        <v>274</v>
      </c>
      <c r="O62" s="226"/>
      <c r="P62" s="226"/>
      <c r="Q62" s="227"/>
      <c r="R62" s="227"/>
      <c r="S62" s="227"/>
      <c r="T62" s="227"/>
      <c r="U62" s="7"/>
      <c r="V62" s="24"/>
      <c r="W62" s="227"/>
      <c r="X62" s="227"/>
      <c r="Y62" s="227"/>
      <c r="Z62" s="227"/>
      <c r="AA62" s="227"/>
      <c r="AB62" s="7"/>
    </row>
    <row r="63" spans="1:28" ht="12" customHeight="1">
      <c r="A63" s="55">
        <v>48</v>
      </c>
      <c r="B63" s="56" t="s">
        <v>3</v>
      </c>
      <c r="C63" s="56">
        <v>2</v>
      </c>
      <c r="D63" s="56">
        <v>1</v>
      </c>
      <c r="E63" s="56">
        <v>1</v>
      </c>
      <c r="F63" s="56">
        <f t="shared" ref="F63:F69" si="16">D63-E63</f>
        <v>0</v>
      </c>
      <c r="G63" s="56">
        <f t="shared" ref="G63:G64" si="17">C63-E63</f>
        <v>1</v>
      </c>
      <c r="H63" s="25"/>
      <c r="I63" s="227"/>
      <c r="J63" s="227"/>
      <c r="K63" s="227"/>
      <c r="L63" s="227"/>
      <c r="M63" s="227"/>
      <c r="N63" s="7"/>
      <c r="O63" s="226"/>
      <c r="P63" s="226"/>
      <c r="Q63" s="227"/>
      <c r="R63" s="227"/>
      <c r="S63" s="227"/>
      <c r="T63" s="227"/>
      <c r="U63" s="7"/>
      <c r="V63" s="24"/>
      <c r="W63" s="227"/>
      <c r="X63" s="227"/>
      <c r="Y63" s="227"/>
      <c r="Z63" s="227"/>
      <c r="AA63" s="227"/>
      <c r="AB63" s="7"/>
    </row>
    <row r="64" spans="1:28" ht="12" customHeight="1">
      <c r="A64" s="44">
        <v>49</v>
      </c>
      <c r="B64" s="235" t="s">
        <v>46</v>
      </c>
      <c r="C64" s="93">
        <v>1</v>
      </c>
      <c r="D64" s="93">
        <v>1</v>
      </c>
      <c r="E64" s="93">
        <v>1</v>
      </c>
      <c r="F64" s="22">
        <f t="shared" si="16"/>
        <v>0</v>
      </c>
      <c r="G64" s="22">
        <f t="shared" si="17"/>
        <v>0</v>
      </c>
      <c r="H64" s="25"/>
      <c r="I64" s="227"/>
      <c r="J64" s="300" t="s">
        <v>35</v>
      </c>
      <c r="K64" s="300"/>
      <c r="L64" s="300"/>
      <c r="M64" s="300"/>
      <c r="N64" s="301"/>
      <c r="O64" s="226"/>
      <c r="P64" s="228"/>
      <c r="Q64" s="227"/>
      <c r="R64" s="227"/>
      <c r="S64" s="227"/>
      <c r="T64" s="227"/>
      <c r="U64" s="7"/>
      <c r="V64" s="24"/>
      <c r="W64" s="227"/>
      <c r="X64" s="227"/>
      <c r="Y64" s="227"/>
      <c r="Z64" s="227"/>
      <c r="AA64" s="227"/>
      <c r="AB64" s="7"/>
    </row>
    <row r="65" spans="1:28" ht="12" customHeight="1">
      <c r="A65" s="44">
        <v>50</v>
      </c>
      <c r="B65" s="58" t="s">
        <v>11</v>
      </c>
      <c r="C65" s="58">
        <v>55</v>
      </c>
      <c r="D65" s="58">
        <v>56</v>
      </c>
      <c r="E65" s="58">
        <v>55</v>
      </c>
      <c r="F65" s="58">
        <f t="shared" si="16"/>
        <v>1</v>
      </c>
      <c r="G65" s="58">
        <f>C65-D65</f>
        <v>-1</v>
      </c>
      <c r="H65" s="38"/>
      <c r="I65" s="226"/>
      <c r="J65" s="8" t="s">
        <v>57</v>
      </c>
      <c r="K65" s="8" t="s">
        <v>28</v>
      </c>
      <c r="L65" s="8" t="s">
        <v>31</v>
      </c>
      <c r="M65" s="8" t="s">
        <v>29</v>
      </c>
      <c r="N65" s="103" t="s">
        <v>30</v>
      </c>
      <c r="O65" s="226"/>
      <c r="P65" s="228"/>
      <c r="Q65" s="227"/>
      <c r="R65" s="227"/>
      <c r="S65" s="227"/>
      <c r="T65" s="227"/>
      <c r="U65" s="7"/>
      <c r="V65" s="24"/>
      <c r="W65" s="227"/>
      <c r="X65" s="227"/>
      <c r="Y65" s="227"/>
      <c r="Z65" s="227"/>
      <c r="AA65" s="227"/>
      <c r="AB65" s="7"/>
    </row>
    <row r="66" spans="1:28" ht="12" customHeight="1">
      <c r="A66" s="55">
        <v>51</v>
      </c>
      <c r="B66" s="235" t="s">
        <v>12</v>
      </c>
      <c r="C66" s="93">
        <v>9</v>
      </c>
      <c r="D66" s="93">
        <v>9</v>
      </c>
      <c r="E66" s="93">
        <v>8</v>
      </c>
      <c r="F66" s="22">
        <f t="shared" si="16"/>
        <v>1</v>
      </c>
      <c r="G66" s="22">
        <f>C66-D66</f>
        <v>0</v>
      </c>
      <c r="H66" s="39"/>
      <c r="I66" s="228"/>
      <c r="J66" s="8">
        <f>C12+C29+C49+C60+C70+C80+J13+J18+J23+J28+J35+J40+C90+C100+C110</f>
        <v>536</v>
      </c>
      <c r="K66" s="8">
        <f>D12+D49+D60+D70+D80+K13+K18+K23+K28+K35+K40+D29+D90+D100+D110+D120</f>
        <v>269</v>
      </c>
      <c r="L66" s="8">
        <f>E12+E29+E49+E60+E70+E80+E90+L13+L18+L23+L28+L35+L40+E100+E110+E120</f>
        <v>250</v>
      </c>
      <c r="M66" s="8">
        <f>F12+F29+F49+F60+F70+F80+F90+M13+M18+M23+M28+M35+M40+F100+F110+F120</f>
        <v>19</v>
      </c>
      <c r="N66" s="104">
        <f>M66/K66</f>
        <v>7.0631970260223054E-2</v>
      </c>
      <c r="O66" s="226"/>
      <c r="P66" s="228"/>
      <c r="Q66" s="227"/>
      <c r="R66" s="227"/>
      <c r="S66" s="227"/>
      <c r="T66" s="227"/>
      <c r="U66" s="7"/>
      <c r="V66" s="24"/>
      <c r="W66" s="227"/>
      <c r="X66" s="227"/>
      <c r="Y66" s="227"/>
      <c r="Z66" s="227"/>
      <c r="AA66" s="227"/>
      <c r="AB66" s="7"/>
    </row>
    <row r="67" spans="1:28" ht="12" customHeight="1">
      <c r="A67" s="44">
        <v>52</v>
      </c>
      <c r="B67" s="235" t="s">
        <v>13</v>
      </c>
      <c r="C67" s="93">
        <v>4</v>
      </c>
      <c r="D67" s="93">
        <v>3</v>
      </c>
      <c r="E67" s="93">
        <v>3</v>
      </c>
      <c r="F67" s="22">
        <f t="shared" si="16"/>
        <v>0</v>
      </c>
      <c r="G67" s="22">
        <f>C67-D67</f>
        <v>1</v>
      </c>
      <c r="H67" s="228"/>
      <c r="I67" s="228"/>
      <c r="J67" s="101" t="s">
        <v>117</v>
      </c>
      <c r="K67" s="101"/>
      <c r="L67" s="101"/>
      <c r="M67" s="101"/>
      <c r="N67" s="102"/>
      <c r="O67" s="226"/>
      <c r="P67" s="228"/>
      <c r="Q67" s="227"/>
      <c r="R67" s="227"/>
      <c r="S67" s="227"/>
      <c r="T67" s="227"/>
      <c r="U67" s="7"/>
      <c r="V67" s="24"/>
      <c r="W67" s="227"/>
      <c r="X67" s="227"/>
      <c r="Y67" s="227"/>
      <c r="Z67" s="227"/>
      <c r="AA67" s="227"/>
      <c r="AB67" s="7"/>
    </row>
    <row r="68" spans="1:28" ht="12" customHeight="1">
      <c r="A68" s="44"/>
      <c r="B68" s="235" t="s">
        <v>72</v>
      </c>
      <c r="C68" s="93">
        <v>1</v>
      </c>
      <c r="D68" s="93">
        <v>2</v>
      </c>
      <c r="E68" s="93">
        <v>2</v>
      </c>
      <c r="F68" s="93">
        <f t="shared" si="16"/>
        <v>0</v>
      </c>
      <c r="G68" s="90">
        <f t="shared" ref="G68" si="18">C68-D68</f>
        <v>-1</v>
      </c>
      <c r="H68" s="49"/>
      <c r="I68" s="226"/>
      <c r="J68" s="20"/>
      <c r="K68" s="21"/>
      <c r="L68" s="21"/>
      <c r="M68" s="40"/>
      <c r="N68" s="41"/>
      <c r="O68" s="276"/>
      <c r="P68" s="276"/>
      <c r="Q68" s="276"/>
      <c r="R68" s="276"/>
      <c r="S68" s="276"/>
      <c r="T68" s="276"/>
      <c r="U68" s="276"/>
      <c r="V68" s="276"/>
      <c r="W68" s="276"/>
      <c r="X68" s="276"/>
      <c r="Y68" s="276"/>
      <c r="Z68" s="276"/>
      <c r="AA68" s="276"/>
      <c r="AB68" s="276"/>
    </row>
    <row r="69" spans="1:28" ht="12" customHeight="1">
      <c r="A69" s="44">
        <v>53</v>
      </c>
      <c r="B69" s="235" t="s">
        <v>49</v>
      </c>
      <c r="C69" s="93">
        <v>5</v>
      </c>
      <c r="D69" s="93">
        <v>6</v>
      </c>
      <c r="E69" s="93">
        <v>6</v>
      </c>
      <c r="F69" s="22">
        <f t="shared" si="16"/>
        <v>0</v>
      </c>
      <c r="G69" s="22">
        <f>C69-D69</f>
        <v>-1</v>
      </c>
      <c r="H69" s="36"/>
      <c r="I69" s="36"/>
      <c r="J69" s="36"/>
      <c r="K69" s="293" t="s">
        <v>37</v>
      </c>
      <c r="L69" s="293"/>
      <c r="M69" s="293"/>
      <c r="N69" s="105">
        <f>M74+E39+L37+E19+E21</f>
        <v>116</v>
      </c>
      <c r="O69" s="226"/>
      <c r="P69" s="226"/>
      <c r="Q69" s="227"/>
      <c r="R69" s="227"/>
      <c r="S69" s="227"/>
      <c r="T69" s="227"/>
      <c r="U69" s="7"/>
      <c r="V69" s="226"/>
      <c r="W69" s="227"/>
      <c r="X69" s="227"/>
      <c r="Y69" s="227"/>
      <c r="Z69" s="227"/>
      <c r="AA69" s="227"/>
      <c r="AB69" s="7"/>
    </row>
    <row r="70" spans="1:28" ht="12" customHeight="1">
      <c r="A70" s="266" t="s">
        <v>41</v>
      </c>
      <c r="B70" s="267"/>
      <c r="C70" s="29">
        <f>SUM(C62:C69)</f>
        <v>78</v>
      </c>
      <c r="D70" s="29">
        <f>SUM(D62:D69)</f>
        <v>80</v>
      </c>
      <c r="E70" s="29">
        <f>SUM(E62:E69)</f>
        <v>78</v>
      </c>
      <c r="F70" s="29">
        <f>SUM(F62:F69)</f>
        <v>2</v>
      </c>
      <c r="G70" s="63">
        <f>SUM(G62:G69)</f>
        <v>-2</v>
      </c>
      <c r="H70" s="24"/>
      <c r="I70" s="227"/>
      <c r="J70" s="227"/>
      <c r="K70" s="294" t="s">
        <v>38</v>
      </c>
      <c r="L70" s="294"/>
      <c r="M70" s="294"/>
      <c r="N70" s="106">
        <f>L66/N69</f>
        <v>2.1551724137931036</v>
      </c>
      <c r="O70" s="226"/>
      <c r="P70" s="226"/>
      <c r="Q70" s="227"/>
      <c r="R70" s="227"/>
      <c r="S70" s="227"/>
      <c r="T70" s="227"/>
      <c r="U70" s="7"/>
      <c r="V70" s="226"/>
      <c r="W70" s="227"/>
      <c r="X70" s="227"/>
      <c r="Y70" s="227"/>
      <c r="Z70" s="227"/>
      <c r="AA70" s="227"/>
      <c r="AB70" s="7"/>
    </row>
    <row r="71" spans="1:28" ht="12" customHeight="1">
      <c r="A71" s="271" t="s">
        <v>64</v>
      </c>
      <c r="B71" s="272"/>
      <c r="C71" s="272"/>
      <c r="D71" s="272"/>
      <c r="E71" s="272"/>
      <c r="F71" s="272"/>
      <c r="G71" s="273"/>
      <c r="H71" s="24"/>
      <c r="I71" s="226"/>
      <c r="J71" s="227"/>
      <c r="K71" s="227"/>
      <c r="L71" s="227"/>
      <c r="M71" s="227"/>
      <c r="N71" s="7"/>
      <c r="O71" s="226"/>
      <c r="P71" s="226"/>
      <c r="Q71" s="227"/>
      <c r="R71" s="227"/>
      <c r="S71" s="227"/>
      <c r="T71" s="227"/>
      <c r="U71" s="7"/>
      <c r="V71" s="226"/>
      <c r="W71" s="227"/>
      <c r="X71" s="227"/>
      <c r="Y71" s="227"/>
      <c r="Z71" s="227"/>
      <c r="AA71" s="227"/>
      <c r="AB71" s="7"/>
    </row>
    <row r="72" spans="1:28" ht="12" customHeight="1">
      <c r="A72" s="12">
        <v>54</v>
      </c>
      <c r="B72" s="234" t="s">
        <v>2</v>
      </c>
      <c r="C72" s="234">
        <v>1</v>
      </c>
      <c r="D72" s="234">
        <v>0</v>
      </c>
      <c r="E72" s="234">
        <v>0</v>
      </c>
      <c r="F72" s="234">
        <f>D72-E72</f>
        <v>0</v>
      </c>
      <c r="G72" s="234">
        <f>C72-E72</f>
        <v>1</v>
      </c>
      <c r="H72" s="226"/>
      <c r="I72" s="227"/>
      <c r="J72" s="227"/>
      <c r="K72" s="227"/>
      <c r="L72" s="227"/>
      <c r="M72" s="227"/>
      <c r="N72" s="7"/>
      <c r="O72" s="226"/>
      <c r="P72" s="228"/>
      <c r="Q72" s="227"/>
      <c r="R72" s="227"/>
      <c r="S72" s="227"/>
      <c r="T72" s="227"/>
      <c r="U72" s="7"/>
      <c r="V72" s="226"/>
      <c r="W72" s="227"/>
      <c r="X72" s="227"/>
      <c r="Y72" s="227"/>
      <c r="Z72" s="227"/>
      <c r="AA72" s="227"/>
      <c r="AB72" s="7"/>
    </row>
    <row r="73" spans="1:28" ht="12" customHeight="1">
      <c r="A73" s="55">
        <v>55</v>
      </c>
      <c r="B73" s="56" t="s">
        <v>3</v>
      </c>
      <c r="C73" s="56">
        <v>2</v>
      </c>
      <c r="D73" s="56">
        <v>0</v>
      </c>
      <c r="E73" s="56">
        <v>0</v>
      </c>
      <c r="F73" s="56">
        <f t="shared" ref="F73" si="19">D73-E73</f>
        <v>0</v>
      </c>
      <c r="G73" s="56">
        <f t="shared" ref="G73" si="20">C73-E73</f>
        <v>2</v>
      </c>
      <c r="H73" s="24"/>
      <c r="I73" s="227"/>
      <c r="J73" s="227"/>
      <c r="K73" s="295"/>
      <c r="L73" s="296"/>
      <c r="M73" s="93" t="s">
        <v>19</v>
      </c>
      <c r="N73" s="5" t="s">
        <v>20</v>
      </c>
      <c r="O73" s="226"/>
      <c r="P73" s="228"/>
      <c r="Q73" s="227"/>
      <c r="R73" s="227"/>
      <c r="S73" s="227"/>
      <c r="T73" s="227"/>
      <c r="U73" s="7"/>
      <c r="V73" s="226"/>
      <c r="W73" s="227"/>
      <c r="X73" s="227"/>
      <c r="Y73" s="227"/>
      <c r="Z73" s="227"/>
      <c r="AA73" s="227"/>
      <c r="AB73" s="7"/>
    </row>
    <row r="74" spans="1:28" ht="12" customHeight="1">
      <c r="A74" s="12">
        <v>56</v>
      </c>
      <c r="B74" s="235" t="s">
        <v>46</v>
      </c>
      <c r="C74" s="93">
        <v>1</v>
      </c>
      <c r="D74" s="93">
        <v>0</v>
      </c>
      <c r="E74" s="93">
        <v>0</v>
      </c>
      <c r="F74" s="234">
        <f>D74-E74</f>
        <v>0</v>
      </c>
      <c r="G74" s="234">
        <f>C74-E74</f>
        <v>1</v>
      </c>
      <c r="H74" s="24"/>
      <c r="I74" s="227"/>
      <c r="J74" s="227"/>
      <c r="K74" s="279" t="s">
        <v>40</v>
      </c>
      <c r="L74" s="280"/>
      <c r="M74" s="5">
        <f>E54+E65+E75+E85+E95+E105+E115</f>
        <v>110</v>
      </c>
      <c r="N74" s="5">
        <f>F54+F65+F75+F85+F95+F105+F115</f>
        <v>1</v>
      </c>
      <c r="O74" s="276"/>
      <c r="P74" s="276"/>
      <c r="Q74" s="276"/>
      <c r="R74" s="276"/>
      <c r="S74" s="276"/>
      <c r="T74" s="276"/>
      <c r="U74" s="276"/>
      <c r="V74" s="226"/>
      <c r="W74" s="227"/>
      <c r="X74" s="227"/>
      <c r="Y74" s="227"/>
      <c r="Z74" s="227"/>
      <c r="AA74" s="227"/>
      <c r="AB74" s="7"/>
    </row>
    <row r="75" spans="1:28" ht="12" customHeight="1">
      <c r="A75" s="55">
        <v>57</v>
      </c>
      <c r="B75" s="58" t="s">
        <v>11</v>
      </c>
      <c r="C75" s="58">
        <v>55</v>
      </c>
      <c r="D75" s="58">
        <v>0</v>
      </c>
      <c r="E75" s="58">
        <v>0</v>
      </c>
      <c r="F75" s="58">
        <f>D75-E75</f>
        <v>0</v>
      </c>
      <c r="G75" s="58">
        <f>C75-E75</f>
        <v>55</v>
      </c>
      <c r="H75" s="49"/>
      <c r="I75" s="228"/>
      <c r="J75" s="228"/>
      <c r="K75" s="279" t="s">
        <v>51</v>
      </c>
      <c r="L75" s="280"/>
      <c r="M75" s="5">
        <f t="shared" ref="M75:N76" si="21">E55+E66+E76+E86+E96+E106+E116</f>
        <v>16</v>
      </c>
      <c r="N75" s="5">
        <f t="shared" si="21"/>
        <v>2</v>
      </c>
      <c r="O75" s="24"/>
      <c r="P75" s="226"/>
      <c r="Q75" s="227"/>
      <c r="R75" s="227"/>
      <c r="S75" s="227"/>
      <c r="T75" s="227"/>
      <c r="U75" s="7"/>
      <c r="V75" s="226"/>
      <c r="W75" s="227"/>
      <c r="X75" s="227"/>
      <c r="Y75" s="227"/>
      <c r="Z75" s="227"/>
      <c r="AA75" s="227"/>
      <c r="AB75" s="7"/>
    </row>
    <row r="76" spans="1:28" ht="12" customHeight="1">
      <c r="A76" s="12">
        <v>58</v>
      </c>
      <c r="B76" s="235" t="s">
        <v>12</v>
      </c>
      <c r="C76" s="93">
        <v>8</v>
      </c>
      <c r="D76" s="93">
        <v>0</v>
      </c>
      <c r="E76" s="93">
        <v>0</v>
      </c>
      <c r="F76" s="234">
        <f>D76-E76</f>
        <v>0</v>
      </c>
      <c r="G76" s="234">
        <f>C76-E76</f>
        <v>8</v>
      </c>
      <c r="H76" s="49"/>
      <c r="I76" s="228"/>
      <c r="J76" s="228"/>
      <c r="K76" s="279" t="s">
        <v>52</v>
      </c>
      <c r="L76" s="280"/>
      <c r="M76" s="5">
        <f t="shared" si="21"/>
        <v>6</v>
      </c>
      <c r="N76" s="5">
        <f t="shared" si="21"/>
        <v>1</v>
      </c>
      <c r="O76" s="24"/>
      <c r="P76" s="226"/>
      <c r="Q76" s="227"/>
      <c r="R76" s="227"/>
      <c r="S76" s="227"/>
      <c r="T76" s="227"/>
      <c r="U76" s="7"/>
      <c r="V76" s="226"/>
      <c r="W76" s="227"/>
      <c r="X76" s="227"/>
      <c r="Y76" s="227"/>
      <c r="Z76" s="227"/>
      <c r="AA76" s="227"/>
      <c r="AB76" s="7"/>
    </row>
    <row r="77" spans="1:28" ht="12" customHeight="1">
      <c r="A77" s="55">
        <v>59</v>
      </c>
      <c r="B77" s="235" t="s">
        <v>13</v>
      </c>
      <c r="C77" s="93">
        <v>4</v>
      </c>
      <c r="D77" s="93">
        <v>0</v>
      </c>
      <c r="E77" s="93">
        <v>0</v>
      </c>
      <c r="F77" s="234">
        <f>D77-E77</f>
        <v>0</v>
      </c>
      <c r="G77" s="234">
        <f>C77-D77</f>
        <v>4</v>
      </c>
      <c r="H77" s="3"/>
      <c r="I77" s="23"/>
      <c r="J77" s="3"/>
      <c r="K77" s="281" t="s">
        <v>90</v>
      </c>
      <c r="L77" s="282"/>
      <c r="M77" s="234">
        <f>E58+E69+E78+E89+E99+E109+E119</f>
        <v>12</v>
      </c>
      <c r="N77" s="234">
        <f>F69+F58+F78+F89+F99+F109+F119</f>
        <v>0</v>
      </c>
      <c r="O77" s="24"/>
      <c r="P77" s="226"/>
      <c r="Q77" s="227"/>
      <c r="R77" s="227"/>
      <c r="S77" s="227"/>
      <c r="T77" s="227"/>
      <c r="U77" s="7"/>
      <c r="V77" s="226"/>
      <c r="W77" s="227"/>
      <c r="X77" s="227"/>
      <c r="Y77" s="227"/>
      <c r="Z77" s="227"/>
      <c r="AA77" s="227"/>
      <c r="AB77" s="7"/>
    </row>
    <row r="78" spans="1:28" ht="12" customHeight="1">
      <c r="A78" s="12">
        <v>60</v>
      </c>
      <c r="B78" s="235" t="s">
        <v>49</v>
      </c>
      <c r="C78" s="93">
        <v>4</v>
      </c>
      <c r="D78" s="93">
        <v>0</v>
      </c>
      <c r="E78" s="93">
        <v>0</v>
      </c>
      <c r="F78" s="234">
        <f>D78-E78</f>
        <v>0</v>
      </c>
      <c r="G78" s="234">
        <f>C78-D78</f>
        <v>4</v>
      </c>
      <c r="H78" s="3"/>
      <c r="I78" s="23"/>
      <c r="J78" s="3"/>
      <c r="K78" s="98"/>
      <c r="L78" s="98"/>
      <c r="M78" s="226"/>
      <c r="N78" s="226"/>
      <c r="O78" s="24"/>
      <c r="P78" s="226"/>
      <c r="Q78" s="227"/>
      <c r="R78" s="227"/>
      <c r="S78" s="227"/>
      <c r="T78" s="227"/>
      <c r="U78" s="7"/>
      <c r="V78" s="226"/>
      <c r="W78" s="227"/>
      <c r="X78" s="227"/>
      <c r="Y78" s="227"/>
      <c r="Z78" s="227"/>
      <c r="AA78" s="227"/>
      <c r="AB78" s="7"/>
    </row>
    <row r="79" spans="1:28" ht="12" customHeight="1">
      <c r="A79" s="12">
        <v>61</v>
      </c>
      <c r="B79" s="235" t="s">
        <v>72</v>
      </c>
      <c r="C79" s="93">
        <v>1</v>
      </c>
      <c r="D79" s="93">
        <v>0</v>
      </c>
      <c r="E79" s="93">
        <v>0</v>
      </c>
      <c r="F79" s="93">
        <f t="shared" ref="F79" si="22">D79-E79</f>
        <v>0</v>
      </c>
      <c r="G79" s="90">
        <f t="shared" ref="G79" si="23">C79-D79</f>
        <v>1</v>
      </c>
      <c r="H79" s="226"/>
      <c r="I79" s="226"/>
      <c r="J79" s="227"/>
      <c r="K79" s="227"/>
      <c r="L79" s="227"/>
      <c r="M79" s="227"/>
      <c r="N79" s="7"/>
      <c r="O79" s="24"/>
      <c r="P79" s="228"/>
      <c r="Q79" s="227"/>
      <c r="R79" s="227"/>
      <c r="S79" s="227"/>
      <c r="T79" s="227"/>
      <c r="U79" s="7"/>
      <c r="V79" s="226"/>
      <c r="W79" s="227"/>
      <c r="X79" s="227"/>
      <c r="Y79" s="227"/>
      <c r="Z79" s="227"/>
      <c r="AA79" s="227"/>
      <c r="AB79" s="7"/>
    </row>
    <row r="80" spans="1:28" ht="12" customHeight="1">
      <c r="A80" s="283" t="s">
        <v>41</v>
      </c>
      <c r="B80" s="284"/>
      <c r="C80" s="29">
        <f>SUM(C72:C79)</f>
        <v>76</v>
      </c>
      <c r="D80" s="29">
        <f>SUM(D72:D79)</f>
        <v>0</v>
      </c>
      <c r="E80" s="29">
        <f>SUM(E72:E79)</f>
        <v>0</v>
      </c>
      <c r="F80" s="29">
        <f>SUM(F72:F79)</f>
        <v>0</v>
      </c>
      <c r="G80" s="31">
        <f>SUM(G72:G79)</f>
        <v>76</v>
      </c>
      <c r="H80" s="226"/>
      <c r="I80" s="226"/>
      <c r="J80" s="227"/>
      <c r="K80" s="285" t="s">
        <v>108</v>
      </c>
      <c r="L80" s="286"/>
      <c r="M80" s="287"/>
      <c r="N80" s="291">
        <f>L66/N69</f>
        <v>2.1551724137931036</v>
      </c>
      <c r="O80" s="226"/>
      <c r="P80" s="228"/>
      <c r="Q80" s="226"/>
      <c r="R80" s="226"/>
      <c r="S80" s="226"/>
      <c r="T80" s="226"/>
      <c r="U80" s="226"/>
      <c r="V80" s="3"/>
      <c r="W80" s="23"/>
      <c r="X80" s="3"/>
      <c r="Y80" s="3"/>
      <c r="Z80" s="3"/>
      <c r="AA80" s="3"/>
      <c r="AB80" s="3"/>
    </row>
    <row r="81" spans="1:28" ht="12" customHeight="1">
      <c r="A81" s="271" t="s">
        <v>65</v>
      </c>
      <c r="B81" s="272"/>
      <c r="C81" s="272"/>
      <c r="D81" s="272"/>
      <c r="E81" s="272"/>
      <c r="F81" s="272"/>
      <c r="G81" s="273"/>
      <c r="H81" s="226"/>
      <c r="I81" s="226"/>
      <c r="J81" s="227"/>
      <c r="K81" s="288"/>
      <c r="L81" s="289"/>
      <c r="M81" s="290"/>
      <c r="N81" s="292"/>
      <c r="O81" s="276"/>
      <c r="P81" s="276"/>
      <c r="Q81" s="276"/>
      <c r="R81" s="276"/>
      <c r="S81" s="276"/>
      <c r="T81" s="276"/>
      <c r="U81" s="276"/>
      <c r="V81" s="276"/>
      <c r="W81" s="276"/>
      <c r="X81" s="276"/>
      <c r="Y81" s="276"/>
      <c r="Z81" s="276"/>
      <c r="AA81" s="276"/>
      <c r="AB81" s="276"/>
    </row>
    <row r="82" spans="1:28" ht="12" customHeight="1">
      <c r="A82" s="15">
        <v>62</v>
      </c>
      <c r="B82" s="234" t="s">
        <v>2</v>
      </c>
      <c r="C82" s="234">
        <v>1</v>
      </c>
      <c r="D82" s="93">
        <v>0</v>
      </c>
      <c r="E82" s="93">
        <v>0</v>
      </c>
      <c r="F82" s="58">
        <f t="shared" ref="F82:F84" si="24">D82-E82</f>
        <v>0</v>
      </c>
      <c r="G82" s="5">
        <v>0</v>
      </c>
      <c r="H82" s="226"/>
      <c r="I82" s="226"/>
      <c r="J82" s="227"/>
      <c r="K82" s="227"/>
      <c r="L82" s="227"/>
      <c r="M82" s="227"/>
      <c r="N82" s="7"/>
      <c r="O82" s="24"/>
      <c r="P82" s="226"/>
      <c r="Q82" s="227"/>
      <c r="R82" s="227"/>
      <c r="S82" s="227"/>
      <c r="T82" s="227"/>
      <c r="U82" s="7"/>
      <c r="V82" s="24"/>
      <c r="W82" s="227"/>
      <c r="X82" s="227"/>
      <c r="Y82" s="227"/>
      <c r="Z82" s="227"/>
      <c r="AA82" s="227"/>
      <c r="AB82" s="7"/>
    </row>
    <row r="83" spans="1:28" ht="12" customHeight="1">
      <c r="A83" s="55">
        <v>63</v>
      </c>
      <c r="B83" s="56" t="s">
        <v>3</v>
      </c>
      <c r="C83" s="56">
        <v>2</v>
      </c>
      <c r="D83" s="56">
        <v>0</v>
      </c>
      <c r="E83" s="56">
        <v>0</v>
      </c>
      <c r="F83" s="58">
        <f t="shared" si="24"/>
        <v>0</v>
      </c>
      <c r="G83" s="57">
        <v>0</v>
      </c>
      <c r="H83" s="226"/>
      <c r="I83" s="226"/>
      <c r="J83" s="227"/>
      <c r="K83" s="226"/>
      <c r="L83" s="226"/>
      <c r="M83" s="226"/>
      <c r="N83" s="226"/>
      <c r="O83" s="24"/>
      <c r="P83" s="228"/>
      <c r="Q83" s="227"/>
      <c r="R83" s="227"/>
      <c r="S83" s="227"/>
      <c r="T83" s="227"/>
      <c r="U83" s="7"/>
      <c r="V83" s="24"/>
      <c r="W83" s="226"/>
      <c r="X83" s="227"/>
      <c r="Y83" s="227"/>
      <c r="Z83" s="227"/>
      <c r="AA83" s="227"/>
      <c r="AB83" s="7"/>
    </row>
    <row r="84" spans="1:28" ht="12" customHeight="1">
      <c r="A84" s="15">
        <v>64</v>
      </c>
      <c r="B84" s="235" t="s">
        <v>46</v>
      </c>
      <c r="C84" s="93">
        <v>1</v>
      </c>
      <c r="D84" s="234">
        <v>0</v>
      </c>
      <c r="E84" s="234">
        <v>0</v>
      </c>
      <c r="F84" s="58">
        <f t="shared" si="24"/>
        <v>0</v>
      </c>
      <c r="G84" s="5">
        <v>0</v>
      </c>
      <c r="H84" s="226"/>
      <c r="I84" s="226"/>
      <c r="J84" s="227"/>
      <c r="K84" s="226"/>
      <c r="L84" s="226"/>
      <c r="M84" s="226"/>
      <c r="N84" s="226"/>
      <c r="O84" s="226"/>
      <c r="P84" s="228"/>
      <c r="Q84" s="226"/>
      <c r="R84" s="226"/>
      <c r="S84" s="226"/>
      <c r="T84" s="226"/>
      <c r="U84" s="226"/>
      <c r="V84" s="3"/>
      <c r="W84" s="23"/>
      <c r="X84" s="3"/>
      <c r="Y84" s="3"/>
      <c r="Z84" s="3"/>
      <c r="AA84" s="3"/>
      <c r="AB84" s="3"/>
    </row>
    <row r="85" spans="1:28" ht="12" customHeight="1">
      <c r="A85" s="55">
        <v>65</v>
      </c>
      <c r="B85" s="58" t="s">
        <v>11</v>
      </c>
      <c r="C85" s="58">
        <v>55</v>
      </c>
      <c r="D85" s="58">
        <v>0</v>
      </c>
      <c r="E85" s="58">
        <v>0</v>
      </c>
      <c r="F85" s="58">
        <f>D85-E85</f>
        <v>0</v>
      </c>
      <c r="G85" s="59">
        <f>C85-D85</f>
        <v>55</v>
      </c>
      <c r="H85" s="226"/>
      <c r="I85" s="226"/>
      <c r="J85" s="227"/>
      <c r="K85" s="226"/>
      <c r="L85" s="226"/>
      <c r="M85" s="226"/>
      <c r="N85" s="226"/>
      <c r="O85" s="276"/>
      <c r="P85" s="276"/>
      <c r="Q85" s="276"/>
      <c r="R85" s="276"/>
      <c r="S85" s="276"/>
      <c r="T85" s="276"/>
      <c r="U85" s="276"/>
      <c r="V85" s="3"/>
      <c r="W85" s="23"/>
      <c r="X85" s="3"/>
      <c r="Y85" s="3"/>
      <c r="Z85" s="3"/>
      <c r="AA85" s="3"/>
      <c r="AB85" s="3"/>
    </row>
    <row r="86" spans="1:28" ht="12" customHeight="1">
      <c r="A86" s="15">
        <v>66</v>
      </c>
      <c r="B86" s="235" t="s">
        <v>12</v>
      </c>
      <c r="C86" s="93">
        <v>8</v>
      </c>
      <c r="D86" s="19">
        <v>0</v>
      </c>
      <c r="E86" s="19">
        <v>0</v>
      </c>
      <c r="F86" s="93">
        <f>D86-E86</f>
        <v>0</v>
      </c>
      <c r="G86" s="5">
        <f>C86-D86</f>
        <v>8</v>
      </c>
      <c r="H86" s="226"/>
      <c r="I86" s="226"/>
      <c r="J86" s="227"/>
      <c r="K86" s="227"/>
      <c r="L86" s="227"/>
      <c r="M86" s="227"/>
      <c r="N86" s="7"/>
      <c r="O86" s="233"/>
      <c r="P86" s="233"/>
      <c r="Q86" s="233"/>
      <c r="R86" s="233"/>
      <c r="S86" s="233"/>
      <c r="T86" s="233"/>
      <c r="U86" s="233"/>
      <c r="V86" s="3"/>
      <c r="W86" s="23"/>
      <c r="X86" s="3"/>
      <c r="Y86" s="3"/>
      <c r="Z86" s="3"/>
      <c r="AA86" s="3"/>
      <c r="AB86" s="3"/>
    </row>
    <row r="87" spans="1:28" ht="12" customHeight="1">
      <c r="A87" s="55">
        <v>67</v>
      </c>
      <c r="B87" s="235" t="s">
        <v>13</v>
      </c>
      <c r="C87" s="93">
        <v>4</v>
      </c>
      <c r="D87" s="19">
        <v>0</v>
      </c>
      <c r="E87" s="19">
        <v>0</v>
      </c>
      <c r="F87" s="93">
        <f>D87-E87</f>
        <v>0</v>
      </c>
      <c r="G87" s="5">
        <f>C87-D87</f>
        <v>4</v>
      </c>
      <c r="H87" s="226"/>
      <c r="I87" s="226"/>
      <c r="J87" s="227"/>
      <c r="K87" s="227"/>
      <c r="L87" s="227"/>
      <c r="M87" s="227"/>
      <c r="N87" s="7"/>
      <c r="O87" s="233"/>
      <c r="P87" s="233"/>
      <c r="Q87" s="233"/>
      <c r="R87" s="233"/>
      <c r="S87" s="233"/>
      <c r="T87" s="233"/>
      <c r="U87" s="233"/>
      <c r="V87" s="3"/>
      <c r="W87" s="23"/>
      <c r="X87" s="3"/>
      <c r="Y87" s="3"/>
      <c r="Z87" s="3"/>
      <c r="AA87" s="3"/>
      <c r="AB87" s="3"/>
    </row>
    <row r="88" spans="1:28" ht="12" customHeight="1">
      <c r="A88" s="55"/>
      <c r="B88" s="235" t="s">
        <v>72</v>
      </c>
      <c r="C88" s="93">
        <v>1</v>
      </c>
      <c r="D88" s="93">
        <v>0</v>
      </c>
      <c r="E88" s="93">
        <v>0</v>
      </c>
      <c r="F88" s="93">
        <f t="shared" ref="F88" si="25">D88-E88</f>
        <v>0</v>
      </c>
      <c r="G88" s="90">
        <f t="shared" ref="G88" si="26">C88-D88</f>
        <v>1</v>
      </c>
      <c r="H88" s="81"/>
      <c r="I88" s="81"/>
      <c r="J88" s="81"/>
      <c r="K88" s="18"/>
      <c r="L88" s="277"/>
      <c r="M88" s="277"/>
      <c r="N88" s="277"/>
      <c r="O88" s="233"/>
      <c r="P88" s="233"/>
      <c r="Q88" s="233"/>
      <c r="R88" s="233"/>
      <c r="S88" s="233"/>
      <c r="T88" s="233"/>
      <c r="U88" s="233"/>
      <c r="V88" s="3"/>
      <c r="W88" s="23"/>
      <c r="X88" s="3"/>
      <c r="Y88" s="3"/>
      <c r="Z88" s="3"/>
      <c r="AA88" s="3"/>
      <c r="AB88" s="3"/>
    </row>
    <row r="89" spans="1:28" ht="12" customHeight="1">
      <c r="A89" s="15">
        <v>68</v>
      </c>
      <c r="B89" s="235" t="s">
        <v>49</v>
      </c>
      <c r="C89" s="93">
        <v>4</v>
      </c>
      <c r="D89" s="234">
        <v>0</v>
      </c>
      <c r="E89" s="234">
        <v>0</v>
      </c>
      <c r="F89" s="93">
        <f>D89-E89</f>
        <v>0</v>
      </c>
      <c r="G89" s="5">
        <f>C89-D89</f>
        <v>4</v>
      </c>
      <c r="H89" s="82"/>
      <c r="I89" s="83"/>
      <c r="J89" s="82"/>
      <c r="K89" s="82"/>
      <c r="L89" s="278"/>
      <c r="M89" s="278"/>
      <c r="N89" s="278"/>
      <c r="O89" s="24"/>
      <c r="P89" s="226"/>
      <c r="Q89" s="227"/>
      <c r="R89" s="227"/>
      <c r="S89" s="227"/>
      <c r="T89" s="227"/>
      <c r="U89" s="7"/>
      <c r="V89" s="3"/>
      <c r="W89" s="23"/>
      <c r="X89" s="3"/>
      <c r="Y89" s="3"/>
      <c r="Z89" s="3"/>
      <c r="AA89" s="3"/>
      <c r="AB89" s="3"/>
    </row>
    <row r="90" spans="1:28" ht="12" customHeight="1">
      <c r="A90" s="266" t="s">
        <v>41</v>
      </c>
      <c r="B90" s="267"/>
      <c r="C90" s="31">
        <f>SUM(C82:C89)</f>
        <v>76</v>
      </c>
      <c r="D90" s="31">
        <f>SUM(D82:D89)</f>
        <v>0</v>
      </c>
      <c r="E90" s="31">
        <f>SUM(E82:E89)</f>
        <v>0</v>
      </c>
      <c r="F90" s="31">
        <f>SUM(F82:F89)</f>
        <v>0</v>
      </c>
      <c r="G90" s="30">
        <v>0</v>
      </c>
      <c r="H90" s="275"/>
      <c r="I90" s="84"/>
      <c r="J90" s="265"/>
      <c r="K90" s="265"/>
      <c r="L90" s="265"/>
      <c r="M90" s="265"/>
      <c r="N90" s="265"/>
      <c r="O90" s="24"/>
      <c r="P90" s="228"/>
      <c r="Q90" s="227"/>
      <c r="R90" s="227"/>
      <c r="S90" s="227"/>
      <c r="T90" s="227"/>
      <c r="U90" s="7"/>
      <c r="V90" s="3"/>
      <c r="W90" s="23"/>
      <c r="X90" s="3"/>
      <c r="Y90" s="3"/>
      <c r="Z90" s="3"/>
      <c r="AA90" s="3"/>
      <c r="AB90" s="3"/>
    </row>
    <row r="91" spans="1:28" ht="12" customHeight="1">
      <c r="A91" s="271" t="s">
        <v>91</v>
      </c>
      <c r="B91" s="272"/>
      <c r="C91" s="272"/>
      <c r="D91" s="272"/>
      <c r="E91" s="272"/>
      <c r="F91" s="272"/>
      <c r="G91" s="273"/>
      <c r="H91" s="275"/>
      <c r="I91" s="77"/>
      <c r="J91" s="265"/>
      <c r="K91" s="265"/>
      <c r="L91" s="265"/>
      <c r="M91" s="265"/>
      <c r="N91" s="265"/>
      <c r="O91" s="226"/>
      <c r="P91" s="228"/>
      <c r="Q91" s="226"/>
      <c r="R91" s="226"/>
      <c r="S91" s="226"/>
      <c r="T91" s="226"/>
      <c r="U91" s="226"/>
      <c r="V91" s="3"/>
      <c r="W91" s="23"/>
      <c r="X91" s="3"/>
      <c r="Y91" s="3"/>
      <c r="Z91" s="3"/>
      <c r="AA91" s="3"/>
      <c r="AB91" s="3"/>
    </row>
    <row r="92" spans="1:28" ht="12" customHeight="1">
      <c r="A92" s="15">
        <v>69</v>
      </c>
      <c r="B92" s="234" t="s">
        <v>2</v>
      </c>
      <c r="C92" s="234">
        <v>1</v>
      </c>
      <c r="D92" s="93">
        <v>0</v>
      </c>
      <c r="E92" s="93">
        <v>0</v>
      </c>
      <c r="F92" s="58">
        <f t="shared" ref="F92:F93" si="27">D92-E92</f>
        <v>0</v>
      </c>
      <c r="G92" s="5">
        <v>0</v>
      </c>
      <c r="H92" s="228"/>
      <c r="I92" s="228"/>
      <c r="J92" s="228"/>
      <c r="K92" s="228"/>
      <c r="L92" s="228"/>
      <c r="M92" s="228"/>
      <c r="N92" s="49"/>
      <c r="O92" s="226"/>
      <c r="P92" s="228"/>
      <c r="Q92" s="226"/>
      <c r="R92" s="226"/>
      <c r="S92" s="226"/>
      <c r="T92" s="226"/>
      <c r="U92" s="226"/>
      <c r="V92" s="3"/>
      <c r="W92" s="23"/>
      <c r="X92" s="3"/>
      <c r="Y92" s="3"/>
      <c r="Z92" s="3"/>
      <c r="AA92" s="3"/>
      <c r="AB92" s="3"/>
    </row>
    <row r="93" spans="1:28" ht="12" customHeight="1">
      <c r="A93" s="55">
        <v>70</v>
      </c>
      <c r="B93" s="56" t="s">
        <v>3</v>
      </c>
      <c r="C93" s="56">
        <v>2</v>
      </c>
      <c r="D93" s="56">
        <v>0</v>
      </c>
      <c r="E93" s="56">
        <v>0</v>
      </c>
      <c r="F93" s="58">
        <f t="shared" si="27"/>
        <v>0</v>
      </c>
      <c r="G93" s="57">
        <v>0</v>
      </c>
      <c r="H93" s="228"/>
      <c r="I93" s="228"/>
      <c r="J93" s="228"/>
      <c r="K93" s="228"/>
      <c r="L93" s="228"/>
      <c r="M93" s="228"/>
      <c r="N93" s="49"/>
      <c r="O93" s="226"/>
      <c r="P93" s="228"/>
      <c r="Q93" s="226"/>
      <c r="R93" s="226"/>
      <c r="S93" s="226"/>
      <c r="T93" s="226"/>
      <c r="U93" s="226"/>
      <c r="V93" s="3"/>
      <c r="W93" s="23"/>
      <c r="X93" s="3"/>
      <c r="Y93" s="3"/>
      <c r="Z93" s="3"/>
      <c r="AA93" s="3"/>
      <c r="AB93" s="3"/>
    </row>
    <row r="94" spans="1:28" ht="12" customHeight="1">
      <c r="A94" s="15">
        <v>71</v>
      </c>
      <c r="B94" s="235" t="s">
        <v>46</v>
      </c>
      <c r="C94" s="93">
        <v>1</v>
      </c>
      <c r="D94" s="234">
        <v>0</v>
      </c>
      <c r="E94" s="234">
        <v>0</v>
      </c>
      <c r="F94" s="58">
        <f>D94-E94</f>
        <v>0</v>
      </c>
      <c r="G94" s="5">
        <v>0</v>
      </c>
      <c r="H94" s="228"/>
      <c r="I94" s="228"/>
      <c r="J94" s="228"/>
      <c r="K94" s="228"/>
      <c r="L94" s="228"/>
      <c r="M94" s="228"/>
      <c r="N94" s="49"/>
      <c r="O94" s="226"/>
      <c r="P94" s="228"/>
      <c r="Q94" s="226"/>
      <c r="R94" s="226"/>
      <c r="S94" s="226"/>
      <c r="T94" s="226"/>
      <c r="U94" s="226"/>
      <c r="V94" s="3"/>
      <c r="W94" s="23"/>
      <c r="X94" s="3"/>
      <c r="Y94" s="3"/>
      <c r="Z94" s="3"/>
      <c r="AA94" s="3"/>
      <c r="AB94" s="3"/>
    </row>
    <row r="95" spans="1:28" ht="12" customHeight="1">
      <c r="A95" s="55">
        <v>72</v>
      </c>
      <c r="B95" s="58" t="s">
        <v>11</v>
      </c>
      <c r="C95" s="58">
        <v>55</v>
      </c>
      <c r="D95" s="58">
        <v>0</v>
      </c>
      <c r="E95" s="58">
        <v>0</v>
      </c>
      <c r="F95" s="58">
        <f>D95-E95</f>
        <v>0</v>
      </c>
      <c r="G95" s="59">
        <f>C95-D95</f>
        <v>55</v>
      </c>
      <c r="H95" s="228"/>
      <c r="I95" s="228"/>
      <c r="J95" s="228"/>
      <c r="K95" s="228"/>
      <c r="L95" s="228"/>
      <c r="M95" s="228"/>
      <c r="N95" s="49"/>
      <c r="O95" s="226"/>
      <c r="P95" s="228"/>
      <c r="Q95" s="226"/>
      <c r="R95" s="226"/>
      <c r="S95" s="226"/>
      <c r="T95" s="226"/>
      <c r="U95" s="226"/>
      <c r="V95" s="3"/>
      <c r="W95" s="23"/>
      <c r="X95" s="3"/>
      <c r="Y95" s="3"/>
      <c r="Z95" s="3"/>
      <c r="AA95" s="3"/>
      <c r="AB95" s="3"/>
    </row>
    <row r="96" spans="1:28" ht="12" customHeight="1">
      <c r="A96" s="15">
        <v>73</v>
      </c>
      <c r="B96" s="235" t="s">
        <v>12</v>
      </c>
      <c r="C96" s="93">
        <v>8</v>
      </c>
      <c r="D96" s="19">
        <v>0</v>
      </c>
      <c r="E96" s="19">
        <v>0</v>
      </c>
      <c r="F96" s="93">
        <f>D96-E96</f>
        <v>0</v>
      </c>
      <c r="G96" s="5">
        <f>C96-D96</f>
        <v>8</v>
      </c>
      <c r="H96" s="228"/>
      <c r="I96" s="228"/>
      <c r="J96" s="228"/>
      <c r="K96" s="228"/>
      <c r="L96" s="228"/>
      <c r="M96" s="228"/>
      <c r="N96" s="49"/>
      <c r="O96" s="226"/>
      <c r="P96" s="228"/>
      <c r="Q96" s="226"/>
      <c r="R96" s="226"/>
      <c r="S96" s="226"/>
      <c r="T96" s="226"/>
      <c r="U96" s="226"/>
      <c r="V96" s="3"/>
      <c r="W96" s="23"/>
      <c r="X96" s="3"/>
      <c r="Y96" s="3"/>
      <c r="Z96" s="3"/>
      <c r="AA96" s="3"/>
      <c r="AB96" s="3"/>
    </row>
    <row r="97" spans="1:28" ht="12" customHeight="1">
      <c r="A97" s="55">
        <v>74</v>
      </c>
      <c r="B97" s="235" t="s">
        <v>13</v>
      </c>
      <c r="C97" s="93">
        <v>4</v>
      </c>
      <c r="D97" s="19">
        <v>0</v>
      </c>
      <c r="E97" s="19">
        <v>0</v>
      </c>
      <c r="F97" s="93">
        <f>D97-E97</f>
        <v>0</v>
      </c>
      <c r="G97" s="5">
        <f>C97-D97</f>
        <v>4</v>
      </c>
      <c r="H97" s="228"/>
      <c r="I97" s="228"/>
      <c r="J97" s="228"/>
      <c r="K97" s="228"/>
      <c r="L97" s="228"/>
      <c r="M97" s="228"/>
      <c r="N97" s="49"/>
      <c r="O97" s="226"/>
      <c r="P97" s="228"/>
      <c r="Q97" s="226"/>
      <c r="R97" s="226"/>
      <c r="S97" s="226"/>
      <c r="T97" s="226"/>
      <c r="U97" s="226"/>
      <c r="V97" s="3"/>
      <c r="W97" s="23"/>
      <c r="X97" s="3"/>
      <c r="Y97" s="3"/>
      <c r="Z97" s="3"/>
      <c r="AA97" s="3"/>
      <c r="AB97" s="3"/>
    </row>
    <row r="98" spans="1:28" ht="12" customHeight="1">
      <c r="A98" s="55"/>
      <c r="B98" s="235" t="s">
        <v>72</v>
      </c>
      <c r="C98" s="93">
        <v>1</v>
      </c>
      <c r="D98" s="93">
        <v>0</v>
      </c>
      <c r="E98" s="93">
        <v>0</v>
      </c>
      <c r="F98" s="93">
        <f t="shared" ref="F98" si="28">D98-E98</f>
        <v>0</v>
      </c>
      <c r="G98" s="90">
        <f t="shared" ref="G98" si="29">C98-D98</f>
        <v>1</v>
      </c>
      <c r="H98" s="228"/>
      <c r="I98" s="228"/>
      <c r="J98" s="228"/>
      <c r="K98" s="228"/>
      <c r="L98" s="228"/>
      <c r="M98" s="228"/>
      <c r="N98" s="49"/>
      <c r="O98" s="226"/>
      <c r="P98" s="228"/>
      <c r="Q98" s="226"/>
      <c r="R98" s="226"/>
      <c r="S98" s="226"/>
      <c r="T98" s="226"/>
      <c r="U98" s="226"/>
      <c r="V98" s="3"/>
      <c r="W98" s="23"/>
      <c r="X98" s="3"/>
      <c r="Y98" s="3"/>
      <c r="Z98" s="3"/>
      <c r="AA98" s="3"/>
      <c r="AB98" s="3"/>
    </row>
    <row r="99" spans="1:28" ht="12" customHeight="1">
      <c r="A99" s="15">
        <v>75</v>
      </c>
      <c r="B99" s="235" t="s">
        <v>49</v>
      </c>
      <c r="C99" s="93">
        <v>4</v>
      </c>
      <c r="D99" s="234">
        <v>0</v>
      </c>
      <c r="E99" s="234">
        <v>0</v>
      </c>
      <c r="F99" s="93">
        <f>D99-E99</f>
        <v>0</v>
      </c>
      <c r="G99" s="5">
        <f>C99-D99</f>
        <v>4</v>
      </c>
      <c r="H99" s="228"/>
      <c r="I99" s="228"/>
      <c r="J99" s="228"/>
      <c r="K99" s="228"/>
      <c r="L99" s="228"/>
      <c r="M99" s="228"/>
      <c r="N99" s="49"/>
      <c r="O99" s="226"/>
      <c r="P99" s="228"/>
      <c r="Q99" s="226"/>
      <c r="R99" s="226"/>
      <c r="S99" s="226"/>
      <c r="T99" s="226"/>
      <c r="U99" s="226"/>
      <c r="V99" s="3"/>
      <c r="W99" s="23"/>
      <c r="X99" s="3"/>
      <c r="Y99" s="3"/>
      <c r="Z99" s="3"/>
      <c r="AA99" s="3"/>
      <c r="AB99" s="3"/>
    </row>
    <row r="100" spans="1:28" ht="10.7" customHeight="1">
      <c r="A100" s="266" t="s">
        <v>41</v>
      </c>
      <c r="B100" s="267"/>
      <c r="C100" s="31">
        <f>SUM(C92:C99)</f>
        <v>76</v>
      </c>
      <c r="D100" s="31">
        <f>SUM(D92:D99)</f>
        <v>0</v>
      </c>
      <c r="E100" s="31">
        <f>SUM(E92:E99)</f>
        <v>0</v>
      </c>
      <c r="F100" s="31">
        <f>SUM(F92:F99)</f>
        <v>0</v>
      </c>
      <c r="G100" s="30">
        <v>0</v>
      </c>
      <c r="H100" s="275"/>
      <c r="I100" s="84"/>
      <c r="J100" s="265"/>
      <c r="K100" s="265"/>
      <c r="L100" s="265"/>
      <c r="M100" s="265"/>
      <c r="N100" s="265"/>
      <c r="O100" s="24"/>
      <c r="P100" s="228"/>
      <c r="Q100" s="227"/>
      <c r="R100" s="227"/>
      <c r="S100" s="227"/>
      <c r="T100" s="227"/>
      <c r="U100" s="7"/>
      <c r="V100" s="3"/>
      <c r="W100" s="23"/>
      <c r="X100" s="3"/>
      <c r="Y100" s="3"/>
      <c r="Z100" s="3"/>
      <c r="AA100" s="3"/>
      <c r="AB100" s="3"/>
    </row>
    <row r="101" spans="1:28" ht="10.7" customHeight="1">
      <c r="A101" s="271" t="s">
        <v>100</v>
      </c>
      <c r="B101" s="272"/>
      <c r="C101" s="272"/>
      <c r="D101" s="272"/>
      <c r="E101" s="272"/>
      <c r="F101" s="272"/>
      <c r="G101" s="273"/>
      <c r="H101" s="275"/>
      <c r="I101" s="77"/>
      <c r="J101" s="265"/>
      <c r="K101" s="265"/>
      <c r="L101" s="265"/>
      <c r="M101" s="265"/>
      <c r="N101" s="265"/>
      <c r="O101" s="226"/>
      <c r="P101" s="228"/>
      <c r="Q101" s="226"/>
      <c r="R101" s="226"/>
      <c r="S101" s="226"/>
      <c r="T101" s="226"/>
      <c r="U101" s="226"/>
      <c r="V101" s="3"/>
      <c r="W101" s="23"/>
      <c r="X101" s="3"/>
      <c r="Y101" s="3"/>
      <c r="Z101" s="3"/>
      <c r="AA101" s="3"/>
      <c r="AB101" s="3"/>
    </row>
    <row r="102" spans="1:28" ht="10.7" customHeight="1">
      <c r="A102" s="15">
        <v>76</v>
      </c>
      <c r="B102" s="234" t="s">
        <v>2</v>
      </c>
      <c r="C102" s="234"/>
      <c r="D102" s="93"/>
      <c r="E102" s="93"/>
      <c r="F102" s="58"/>
      <c r="G102" s="5"/>
      <c r="H102" s="228"/>
      <c r="I102" s="228"/>
      <c r="J102" s="228"/>
      <c r="K102" s="228"/>
      <c r="L102" s="228"/>
      <c r="M102" s="228"/>
      <c r="N102" s="49"/>
      <c r="O102" s="226"/>
      <c r="P102" s="228"/>
      <c r="Q102" s="226"/>
      <c r="R102" s="226"/>
      <c r="S102" s="226"/>
      <c r="T102" s="226"/>
      <c r="U102" s="226"/>
      <c r="V102" s="3"/>
      <c r="W102" s="23"/>
      <c r="X102" s="3"/>
      <c r="Y102" s="3"/>
      <c r="Z102" s="3"/>
      <c r="AA102" s="3"/>
      <c r="AB102" s="3"/>
    </row>
    <row r="103" spans="1:28" ht="10.7" customHeight="1">
      <c r="A103" s="55">
        <v>77</v>
      </c>
      <c r="B103" s="56" t="s">
        <v>3</v>
      </c>
      <c r="C103" s="56"/>
      <c r="D103" s="56"/>
      <c r="E103" s="56"/>
      <c r="F103" s="58"/>
      <c r="G103" s="57"/>
      <c r="H103" s="228"/>
      <c r="I103" s="228"/>
      <c r="J103" s="228"/>
      <c r="K103" s="228"/>
      <c r="L103" s="228"/>
      <c r="M103" s="228"/>
      <c r="N103" s="49"/>
      <c r="O103" s="226"/>
      <c r="P103" s="228"/>
      <c r="Q103" s="226"/>
      <c r="R103" s="226"/>
      <c r="S103" s="226"/>
      <c r="T103" s="226"/>
      <c r="U103" s="226"/>
      <c r="V103" s="3"/>
      <c r="W103" s="23"/>
      <c r="X103" s="3"/>
      <c r="Y103" s="3"/>
      <c r="Z103" s="3"/>
      <c r="AA103" s="3"/>
      <c r="AB103" s="3"/>
    </row>
    <row r="104" spans="1:28" ht="10.7" customHeight="1">
      <c r="A104" s="15">
        <v>78</v>
      </c>
      <c r="B104" s="235" t="s">
        <v>46</v>
      </c>
      <c r="C104" s="93"/>
      <c r="D104" s="234"/>
      <c r="E104" s="234"/>
      <c r="F104" s="58"/>
      <c r="G104" s="5"/>
      <c r="H104" s="228"/>
      <c r="I104" s="228"/>
      <c r="J104" s="228"/>
      <c r="K104" s="228"/>
      <c r="L104" s="228"/>
      <c r="M104" s="228"/>
      <c r="N104" s="49"/>
      <c r="O104" s="226"/>
      <c r="P104" s="228"/>
      <c r="Q104" s="226"/>
      <c r="R104" s="226"/>
      <c r="S104" s="226"/>
      <c r="T104" s="226"/>
      <c r="U104" s="226"/>
      <c r="V104" s="3"/>
      <c r="W104" s="23"/>
      <c r="X104" s="3"/>
      <c r="Y104" s="3"/>
      <c r="Z104" s="3"/>
      <c r="AA104" s="3"/>
      <c r="AB104" s="3"/>
    </row>
    <row r="105" spans="1:28" ht="10.7" customHeight="1">
      <c r="A105" s="55">
        <v>79</v>
      </c>
      <c r="B105" s="58" t="s">
        <v>11</v>
      </c>
      <c r="C105" s="58"/>
      <c r="D105" s="58"/>
      <c r="E105" s="58"/>
      <c r="F105" s="58"/>
      <c r="G105" s="59"/>
      <c r="H105" s="228"/>
      <c r="I105" s="228"/>
      <c r="J105" s="228"/>
      <c r="K105" s="228"/>
      <c r="L105" s="228"/>
      <c r="M105" s="228"/>
      <c r="N105" s="49"/>
      <c r="O105" s="226"/>
      <c r="P105" s="228"/>
      <c r="Q105" s="226"/>
      <c r="R105" s="226"/>
      <c r="S105" s="226"/>
      <c r="T105" s="226"/>
      <c r="U105" s="226"/>
      <c r="V105" s="3"/>
      <c r="W105" s="23"/>
      <c r="X105" s="3"/>
      <c r="Y105" s="3"/>
      <c r="Z105" s="3"/>
      <c r="AA105" s="3"/>
      <c r="AB105" s="3"/>
    </row>
    <row r="106" spans="1:28" ht="10.7" customHeight="1">
      <c r="A106" s="15">
        <v>80</v>
      </c>
      <c r="B106" s="235" t="s">
        <v>12</v>
      </c>
      <c r="C106" s="93"/>
      <c r="D106" s="19"/>
      <c r="E106" s="19"/>
      <c r="F106" s="93"/>
      <c r="G106" s="5"/>
      <c r="H106" s="228"/>
      <c r="I106" s="228"/>
      <c r="J106" s="228"/>
      <c r="K106" s="228"/>
      <c r="L106" s="228"/>
      <c r="M106" s="228"/>
      <c r="N106" s="49"/>
      <c r="O106" s="226"/>
      <c r="P106" s="228"/>
      <c r="Q106" s="226"/>
      <c r="R106" s="226"/>
      <c r="S106" s="226"/>
      <c r="T106" s="226"/>
      <c r="U106" s="226"/>
      <c r="V106" s="3"/>
      <c r="W106" s="23"/>
      <c r="X106" s="3"/>
      <c r="Y106" s="3"/>
      <c r="Z106" s="3"/>
      <c r="AA106" s="3"/>
      <c r="AB106" s="3"/>
    </row>
    <row r="107" spans="1:28" ht="10.7" customHeight="1">
      <c r="A107" s="55">
        <v>81</v>
      </c>
      <c r="B107" s="235" t="s">
        <v>13</v>
      </c>
      <c r="C107" s="93"/>
      <c r="D107" s="19"/>
      <c r="E107" s="19"/>
      <c r="F107" s="93"/>
      <c r="G107" s="5"/>
      <c r="H107" s="228"/>
      <c r="I107" s="228"/>
      <c r="J107" s="228"/>
      <c r="K107" s="228"/>
      <c r="L107" s="228"/>
      <c r="M107" s="228"/>
      <c r="N107" s="49"/>
      <c r="O107" s="226"/>
      <c r="P107" s="228"/>
      <c r="Q107" s="226"/>
      <c r="R107" s="226"/>
      <c r="S107" s="226"/>
      <c r="T107" s="226"/>
      <c r="U107" s="226"/>
      <c r="V107" s="3"/>
      <c r="W107" s="23"/>
      <c r="X107" s="3"/>
      <c r="Y107" s="3"/>
      <c r="Z107" s="3"/>
      <c r="AA107" s="3"/>
      <c r="AB107" s="3"/>
    </row>
    <row r="108" spans="1:28" ht="10.7" customHeight="1">
      <c r="A108" s="55">
        <v>82</v>
      </c>
      <c r="B108" s="235" t="s">
        <v>72</v>
      </c>
      <c r="C108" s="93"/>
      <c r="D108" s="93"/>
      <c r="E108" s="93"/>
      <c r="F108" s="93"/>
      <c r="G108" s="90"/>
      <c r="H108" s="228"/>
      <c r="I108" s="228"/>
      <c r="J108" s="228"/>
      <c r="K108" s="228"/>
      <c r="L108" s="228"/>
      <c r="M108" s="228"/>
      <c r="N108" s="49"/>
      <c r="O108" s="226"/>
      <c r="P108" s="228"/>
      <c r="Q108" s="226"/>
      <c r="R108" s="226"/>
      <c r="S108" s="226"/>
      <c r="T108" s="226"/>
      <c r="U108" s="226"/>
      <c r="V108" s="3"/>
      <c r="W108" s="23"/>
      <c r="X108" s="3"/>
      <c r="Y108" s="3"/>
      <c r="Z108" s="3"/>
      <c r="AA108" s="3"/>
      <c r="AB108" s="3"/>
    </row>
    <row r="109" spans="1:28" ht="10.7" customHeight="1">
      <c r="A109" s="15">
        <v>83</v>
      </c>
      <c r="B109" s="235" t="s">
        <v>49</v>
      </c>
      <c r="C109" s="93"/>
      <c r="D109" s="234"/>
      <c r="E109" s="234"/>
      <c r="F109" s="93"/>
      <c r="G109" s="5"/>
      <c r="H109" s="228"/>
      <c r="I109" s="228"/>
      <c r="J109" s="228"/>
      <c r="K109" s="228"/>
      <c r="L109" s="228"/>
      <c r="M109" s="228"/>
      <c r="N109" s="49"/>
      <c r="O109" s="226"/>
      <c r="P109" s="228"/>
      <c r="Q109" s="226"/>
      <c r="R109" s="226"/>
      <c r="S109" s="226"/>
      <c r="T109" s="226"/>
      <c r="U109" s="226"/>
      <c r="V109" s="3"/>
      <c r="W109" s="23"/>
      <c r="X109" s="3"/>
      <c r="Y109" s="3"/>
      <c r="Z109" s="3"/>
      <c r="AA109" s="3"/>
      <c r="AB109" s="3"/>
    </row>
    <row r="110" spans="1:28" ht="10.7" customHeight="1">
      <c r="A110" s="266" t="s">
        <v>41</v>
      </c>
      <c r="B110" s="267"/>
      <c r="C110" s="31">
        <f>SUM(C102:C109)</f>
        <v>0</v>
      </c>
      <c r="D110" s="31">
        <f>SUM(D102:D109)</f>
        <v>0</v>
      </c>
      <c r="E110" s="31">
        <f>SUM(E102:E109)</f>
        <v>0</v>
      </c>
      <c r="F110" s="31">
        <f>SUM(F102:F109)</f>
        <v>0</v>
      </c>
      <c r="G110" s="30">
        <v>0</v>
      </c>
      <c r="H110" s="274"/>
      <c r="I110" s="84"/>
      <c r="J110" s="265"/>
      <c r="K110" s="265"/>
      <c r="L110" s="265"/>
      <c r="M110" s="265"/>
      <c r="N110" s="265"/>
      <c r="O110" s="24"/>
      <c r="P110" s="228"/>
      <c r="Q110" s="227"/>
      <c r="R110" s="227"/>
      <c r="S110" s="227"/>
      <c r="T110" s="227"/>
      <c r="U110" s="7"/>
      <c r="V110" s="3"/>
      <c r="W110" s="23"/>
      <c r="X110" s="3"/>
      <c r="Y110" s="3"/>
      <c r="Z110" s="3"/>
      <c r="AA110" s="3"/>
      <c r="AB110" s="3"/>
    </row>
    <row r="111" spans="1:28" ht="10.7" customHeight="1">
      <c r="A111" s="271" t="s">
        <v>102</v>
      </c>
      <c r="B111" s="272"/>
      <c r="C111" s="272"/>
      <c r="D111" s="272"/>
      <c r="E111" s="272"/>
      <c r="F111" s="272"/>
      <c r="G111" s="273"/>
      <c r="H111" s="274"/>
      <c r="I111" s="77"/>
      <c r="J111" s="265"/>
      <c r="K111" s="265"/>
      <c r="L111" s="265"/>
      <c r="M111" s="265"/>
      <c r="N111" s="265"/>
      <c r="O111" s="226"/>
      <c r="P111" s="228"/>
      <c r="Q111" s="226"/>
      <c r="R111" s="226"/>
      <c r="S111" s="226"/>
      <c r="T111" s="226"/>
      <c r="U111" s="226"/>
      <c r="V111" s="3"/>
      <c r="W111" s="23"/>
      <c r="X111" s="3"/>
      <c r="Y111" s="3"/>
      <c r="Z111" s="3"/>
      <c r="AA111" s="3"/>
      <c r="AB111" s="3"/>
    </row>
    <row r="112" spans="1:28" ht="10.7" customHeight="1">
      <c r="A112" s="15">
        <v>84</v>
      </c>
      <c r="B112" s="234" t="s">
        <v>2</v>
      </c>
      <c r="C112" s="234"/>
      <c r="D112" s="93"/>
      <c r="E112" s="93"/>
      <c r="F112" s="58"/>
      <c r="G112" s="5"/>
      <c r="H112" s="228"/>
      <c r="I112" s="228"/>
      <c r="J112" s="228"/>
      <c r="K112" s="228"/>
      <c r="L112" s="228"/>
      <c r="M112" s="228"/>
      <c r="N112" s="49"/>
      <c r="O112" s="226"/>
      <c r="P112" s="228"/>
      <c r="Q112" s="226"/>
      <c r="R112" s="226"/>
      <c r="S112" s="226"/>
      <c r="T112" s="226"/>
      <c r="U112" s="226"/>
      <c r="V112" s="3"/>
      <c r="W112" s="23"/>
      <c r="X112" s="3"/>
      <c r="Y112" s="3"/>
      <c r="Z112" s="3"/>
      <c r="AA112" s="3"/>
      <c r="AB112" s="3"/>
    </row>
    <row r="113" spans="1:28" ht="10.7" customHeight="1">
      <c r="A113" s="55">
        <v>85</v>
      </c>
      <c r="B113" s="56" t="s">
        <v>3</v>
      </c>
      <c r="C113" s="56"/>
      <c r="D113" s="56"/>
      <c r="E113" s="56"/>
      <c r="F113" s="58"/>
      <c r="G113" s="57"/>
      <c r="H113" s="228"/>
      <c r="I113" s="228"/>
      <c r="J113" s="228"/>
      <c r="K113" s="228"/>
      <c r="L113" s="228"/>
      <c r="M113" s="228"/>
      <c r="N113" s="49"/>
      <c r="O113" s="226"/>
      <c r="P113" s="228"/>
      <c r="Q113" s="226"/>
      <c r="R113" s="226"/>
      <c r="S113" s="226"/>
      <c r="T113" s="226"/>
      <c r="U113" s="226"/>
      <c r="V113" s="3"/>
      <c r="W113" s="23"/>
      <c r="X113" s="3"/>
      <c r="Y113" s="3"/>
      <c r="Z113" s="3"/>
      <c r="AA113" s="3"/>
      <c r="AB113" s="3"/>
    </row>
    <row r="114" spans="1:28" ht="10.7" customHeight="1">
      <c r="A114" s="15">
        <v>86</v>
      </c>
      <c r="B114" s="235" t="s">
        <v>46</v>
      </c>
      <c r="C114" s="93"/>
      <c r="D114" s="234"/>
      <c r="E114" s="234"/>
      <c r="F114" s="58"/>
      <c r="G114" s="5"/>
      <c r="H114" s="228"/>
      <c r="I114" s="228"/>
      <c r="J114" s="228"/>
      <c r="K114" s="228"/>
      <c r="L114" s="228"/>
      <c r="M114" s="228"/>
      <c r="N114" s="49"/>
      <c r="O114" s="226"/>
      <c r="P114" s="228"/>
      <c r="Q114" s="226"/>
      <c r="R114" s="226"/>
      <c r="S114" s="226"/>
      <c r="T114" s="226"/>
      <c r="U114" s="226"/>
      <c r="V114" s="3"/>
      <c r="W114" s="23"/>
      <c r="X114" s="3"/>
      <c r="Y114" s="3"/>
      <c r="Z114" s="3"/>
      <c r="AA114" s="3"/>
      <c r="AB114" s="3"/>
    </row>
    <row r="115" spans="1:28" ht="10.7" customHeight="1">
      <c r="A115" s="55">
        <v>87</v>
      </c>
      <c r="B115" s="58" t="s">
        <v>11</v>
      </c>
      <c r="C115" s="58"/>
      <c r="D115" s="58"/>
      <c r="E115" s="58"/>
      <c r="F115" s="58"/>
      <c r="G115" s="59"/>
      <c r="H115" s="228"/>
      <c r="I115" s="228"/>
      <c r="J115" s="228"/>
      <c r="K115" s="228"/>
      <c r="L115" s="228"/>
      <c r="M115" s="228"/>
      <c r="N115" s="49"/>
      <c r="O115" s="226"/>
      <c r="P115" s="228"/>
      <c r="Q115" s="226"/>
      <c r="R115" s="226"/>
      <c r="S115" s="226"/>
      <c r="T115" s="226"/>
      <c r="U115" s="226"/>
      <c r="V115" s="3"/>
      <c r="W115" s="23"/>
      <c r="X115" s="3"/>
      <c r="Y115" s="3"/>
      <c r="Z115" s="3"/>
      <c r="AA115" s="3"/>
      <c r="AB115" s="3"/>
    </row>
    <row r="116" spans="1:28" ht="10.7" customHeight="1">
      <c r="A116" s="15">
        <v>88</v>
      </c>
      <c r="B116" s="235" t="s">
        <v>12</v>
      </c>
      <c r="C116" s="93"/>
      <c r="D116" s="19"/>
      <c r="E116" s="19"/>
      <c r="F116" s="93"/>
      <c r="G116" s="5"/>
      <c r="H116" s="228"/>
      <c r="I116" s="228"/>
      <c r="J116" s="228"/>
      <c r="K116" s="228"/>
      <c r="L116" s="228"/>
      <c r="M116" s="228"/>
      <c r="N116" s="49"/>
      <c r="O116" s="226"/>
      <c r="P116" s="228"/>
      <c r="Q116" s="226"/>
      <c r="R116" s="226"/>
      <c r="S116" s="226"/>
      <c r="T116" s="226"/>
      <c r="U116" s="226"/>
      <c r="V116" s="3"/>
      <c r="W116" s="23"/>
      <c r="X116" s="3"/>
      <c r="Y116" s="3"/>
      <c r="Z116" s="3"/>
      <c r="AA116" s="3"/>
      <c r="AB116" s="3"/>
    </row>
    <row r="117" spans="1:28" ht="10.7" customHeight="1">
      <c r="A117" s="55">
        <v>89</v>
      </c>
      <c r="B117" s="235" t="s">
        <v>13</v>
      </c>
      <c r="C117" s="93"/>
      <c r="D117" s="19"/>
      <c r="E117" s="19"/>
      <c r="F117" s="93"/>
      <c r="G117" s="5"/>
      <c r="H117" s="228"/>
      <c r="I117" s="228"/>
      <c r="J117" s="228"/>
      <c r="K117" s="228"/>
      <c r="L117" s="228"/>
      <c r="M117" s="228"/>
      <c r="N117" s="49"/>
      <c r="O117" s="226"/>
      <c r="P117" s="228"/>
      <c r="Q117" s="226"/>
      <c r="R117" s="226"/>
      <c r="S117" s="226"/>
      <c r="T117" s="226"/>
      <c r="U117" s="226"/>
      <c r="V117" s="3"/>
      <c r="W117" s="23"/>
      <c r="X117" s="3"/>
      <c r="Y117" s="3"/>
      <c r="Z117" s="3"/>
      <c r="AA117" s="3"/>
      <c r="AB117" s="3"/>
    </row>
    <row r="118" spans="1:28" ht="10.7" customHeight="1">
      <c r="A118" s="15">
        <v>90</v>
      </c>
      <c r="B118" s="235" t="s">
        <v>72</v>
      </c>
      <c r="C118" s="93"/>
      <c r="D118" s="93"/>
      <c r="E118" s="93"/>
      <c r="F118" s="93"/>
      <c r="G118" s="90"/>
      <c r="H118" s="228"/>
      <c r="I118" s="228"/>
      <c r="J118" s="228"/>
      <c r="K118" s="228"/>
      <c r="L118" s="228"/>
      <c r="M118" s="228"/>
      <c r="N118" s="49"/>
      <c r="O118" s="226"/>
      <c r="P118" s="228"/>
      <c r="Q118" s="226"/>
      <c r="R118" s="226"/>
      <c r="S118" s="226"/>
      <c r="T118" s="226"/>
      <c r="U118" s="226"/>
      <c r="V118" s="3"/>
      <c r="W118" s="23"/>
      <c r="X118" s="3"/>
      <c r="Y118" s="3"/>
      <c r="Z118" s="3"/>
      <c r="AA118" s="3"/>
      <c r="AB118" s="3"/>
    </row>
    <row r="119" spans="1:28" ht="10.7" customHeight="1">
      <c r="A119" s="55">
        <v>91</v>
      </c>
      <c r="B119" s="235" t="s">
        <v>49</v>
      </c>
      <c r="C119" s="93"/>
      <c r="D119" s="234"/>
      <c r="E119" s="234"/>
      <c r="F119" s="93"/>
      <c r="G119" s="5"/>
      <c r="H119" s="228"/>
      <c r="I119" s="228"/>
      <c r="J119" s="228"/>
      <c r="K119" s="228"/>
      <c r="L119" s="228"/>
      <c r="M119" s="228"/>
      <c r="N119" s="49"/>
      <c r="O119" s="226"/>
      <c r="P119" s="228"/>
      <c r="Q119" s="226"/>
      <c r="R119" s="226"/>
      <c r="S119" s="226"/>
      <c r="T119" s="226"/>
      <c r="U119" s="226"/>
      <c r="V119" s="3"/>
      <c r="W119" s="23"/>
      <c r="X119" s="3"/>
      <c r="Y119" s="3"/>
      <c r="Z119" s="3"/>
      <c r="AA119" s="3"/>
      <c r="AB119" s="3"/>
    </row>
    <row r="120" spans="1:28" ht="10.7" customHeight="1">
      <c r="A120" s="266" t="s">
        <v>41</v>
      </c>
      <c r="B120" s="267"/>
      <c r="C120" s="31"/>
      <c r="D120" s="31"/>
      <c r="E120" s="31"/>
      <c r="F120" s="31"/>
      <c r="G120" s="30"/>
      <c r="H120" s="49"/>
      <c r="I120" s="228"/>
      <c r="J120" s="228"/>
      <c r="K120" s="227"/>
      <c r="L120" s="227"/>
      <c r="M120" s="227"/>
      <c r="N120" s="7"/>
      <c r="O120" s="50"/>
      <c r="P120" s="229"/>
      <c r="Q120" s="229"/>
      <c r="R120" s="229"/>
      <c r="S120" s="229"/>
      <c r="T120" s="229"/>
      <c r="U120" s="3"/>
      <c r="V120" s="3"/>
      <c r="W120" s="3"/>
      <c r="X120" s="3"/>
      <c r="Y120" s="3"/>
      <c r="Z120" s="3"/>
      <c r="AA120" s="3"/>
      <c r="AB120" s="3"/>
    </row>
    <row r="121" spans="1:28" ht="10.7" customHeight="1">
      <c r="A121" s="1"/>
      <c r="B121" s="2"/>
      <c r="C121" s="1"/>
      <c r="D121" s="1"/>
      <c r="E121" s="1"/>
      <c r="F121" s="1"/>
      <c r="G121" s="82"/>
      <c r="H121" s="270"/>
      <c r="I121" s="270"/>
      <c r="J121" s="231"/>
      <c r="K121" s="231"/>
      <c r="L121" s="231"/>
      <c r="M121" s="231"/>
      <c r="N121" s="231"/>
      <c r="O121" s="18"/>
      <c r="P121" s="45"/>
      <c r="Q121" s="45"/>
      <c r="R121" s="45"/>
      <c r="S121" s="45"/>
      <c r="T121" s="45"/>
      <c r="U121" s="3"/>
      <c r="V121" s="3"/>
      <c r="W121" s="3"/>
      <c r="X121" s="3"/>
      <c r="Y121" s="3"/>
      <c r="Z121" s="3"/>
      <c r="AA121" s="3"/>
      <c r="AB121" s="3"/>
    </row>
    <row r="122" spans="1:28" ht="10.7" customHeight="1">
      <c r="A122" s="268"/>
      <c r="B122" s="64"/>
      <c r="C122" s="269"/>
      <c r="D122" s="269"/>
      <c r="E122" s="269"/>
      <c r="F122" s="269"/>
      <c r="G122" s="269"/>
      <c r="H122" s="76"/>
      <c r="I122" s="76"/>
      <c r="J122" s="76"/>
      <c r="K122" s="76"/>
      <c r="L122" s="76"/>
      <c r="M122" s="76"/>
      <c r="N122" s="76"/>
      <c r="O122" s="50"/>
      <c r="P122" s="226"/>
      <c r="Q122" s="228"/>
      <c r="R122" s="228"/>
      <c r="S122" s="32"/>
      <c r="T122" s="33"/>
      <c r="U122" s="3"/>
      <c r="V122" s="3"/>
      <c r="W122" s="3"/>
      <c r="X122" s="3"/>
      <c r="Y122" s="3"/>
      <c r="Z122" s="3"/>
      <c r="AA122" s="3"/>
      <c r="AB122" s="3"/>
    </row>
    <row r="123" spans="1:28" ht="10.7" customHeight="1">
      <c r="A123" s="268"/>
      <c r="B123" s="76"/>
      <c r="C123" s="269"/>
      <c r="D123" s="269"/>
      <c r="E123" s="269"/>
      <c r="F123" s="269"/>
      <c r="G123" s="269"/>
      <c r="H123" s="49"/>
      <c r="I123" s="226"/>
      <c r="J123" s="227"/>
      <c r="K123" s="227"/>
      <c r="L123" s="227"/>
      <c r="M123" s="227"/>
      <c r="N123" s="7"/>
      <c r="O123" s="18"/>
      <c r="P123" s="263"/>
      <c r="Q123" s="263"/>
      <c r="R123" s="263"/>
      <c r="S123" s="263"/>
      <c r="T123" s="263"/>
      <c r="U123" s="3"/>
      <c r="V123" s="3"/>
      <c r="W123" s="3"/>
      <c r="X123" s="3"/>
      <c r="Y123" s="3"/>
      <c r="Z123" s="3"/>
      <c r="AA123" s="3"/>
      <c r="AB123" s="3"/>
    </row>
    <row r="124" spans="1:28" ht="10.7" customHeight="1">
      <c r="A124" s="226"/>
      <c r="B124" s="226"/>
      <c r="C124" s="227"/>
      <c r="D124" s="227"/>
      <c r="E124" s="227"/>
      <c r="F124" s="227"/>
      <c r="G124" s="7"/>
      <c r="H124" s="261"/>
      <c r="I124" s="261"/>
      <c r="J124" s="230"/>
      <c r="K124" s="230"/>
      <c r="L124" s="230"/>
      <c r="M124" s="230"/>
      <c r="N124" s="7"/>
      <c r="O124" s="50"/>
      <c r="P124" s="45"/>
      <c r="Q124" s="45"/>
      <c r="R124" s="45"/>
      <c r="S124" s="45"/>
      <c r="T124" s="45"/>
      <c r="U124" s="3"/>
      <c r="V124" s="3"/>
      <c r="W124" s="3"/>
      <c r="X124" s="3"/>
      <c r="Y124" s="3"/>
      <c r="Z124" s="3"/>
      <c r="AA124" s="3"/>
      <c r="AB124" s="3"/>
    </row>
    <row r="125" spans="1:28" ht="10.7" customHeight="1">
      <c r="A125" s="226"/>
      <c r="B125" s="226"/>
      <c r="C125" s="227"/>
      <c r="D125" s="227"/>
      <c r="E125" s="227"/>
      <c r="F125" s="227"/>
      <c r="G125" s="7"/>
      <c r="H125" s="76"/>
      <c r="I125" s="76"/>
      <c r="J125" s="76"/>
      <c r="K125" s="76"/>
      <c r="L125" s="76"/>
      <c r="M125" s="76"/>
      <c r="N125" s="76"/>
      <c r="O125" s="18"/>
      <c r="P125" s="226"/>
      <c r="Q125" s="226"/>
      <c r="R125" s="228"/>
      <c r="S125" s="32"/>
      <c r="T125" s="33"/>
      <c r="U125" s="3"/>
      <c r="V125" s="3"/>
      <c r="W125" s="3"/>
      <c r="X125" s="3"/>
      <c r="Y125" s="3"/>
      <c r="Z125" s="3"/>
      <c r="AA125" s="3"/>
      <c r="AB125" s="3"/>
    </row>
    <row r="126" spans="1:28" ht="10.7" customHeight="1">
      <c r="A126" s="226"/>
      <c r="B126" s="226"/>
      <c r="C126" s="227"/>
      <c r="D126" s="227"/>
      <c r="E126" s="227"/>
      <c r="F126" s="227"/>
      <c r="G126" s="7"/>
      <c r="H126" s="49"/>
      <c r="I126" s="228"/>
      <c r="J126" s="228"/>
      <c r="K126" s="227"/>
      <c r="L126" s="227"/>
      <c r="M126" s="227"/>
      <c r="N126" s="7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10.7" customHeight="1">
      <c r="A127" s="226"/>
      <c r="B127" s="226"/>
      <c r="C127" s="228"/>
      <c r="D127" s="227"/>
      <c r="E127" s="227"/>
      <c r="F127" s="227"/>
      <c r="G127" s="7"/>
      <c r="H127" s="261"/>
      <c r="I127" s="261"/>
      <c r="J127" s="65"/>
      <c r="K127" s="65"/>
      <c r="L127" s="65"/>
      <c r="M127" s="65"/>
      <c r="N127" s="67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s="225" customFormat="1" ht="10.7" customHeight="1">
      <c r="A128" s="226"/>
      <c r="B128" s="227"/>
      <c r="C128" s="227"/>
      <c r="D128" s="227"/>
      <c r="E128" s="227"/>
      <c r="F128" s="227"/>
      <c r="G128" s="7"/>
      <c r="H128" s="76"/>
      <c r="I128" s="76"/>
      <c r="J128" s="76"/>
      <c r="K128" s="76"/>
      <c r="L128" s="76"/>
      <c r="M128" s="76"/>
      <c r="N128" s="76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</row>
    <row r="129" spans="1:28" ht="10.7" customHeight="1">
      <c r="A129" s="253"/>
      <c r="B129" s="253"/>
      <c r="C129" s="65"/>
      <c r="D129" s="65"/>
      <c r="E129" s="65"/>
      <c r="F129" s="65"/>
      <c r="G129" s="7"/>
      <c r="H129" s="49"/>
      <c r="I129" s="228"/>
      <c r="J129" s="227"/>
      <c r="K129" s="227"/>
      <c r="L129" s="227"/>
      <c r="M129" s="227"/>
      <c r="N129" s="7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10.7" customHeight="1">
      <c r="A130" s="76"/>
      <c r="B130" s="76"/>
      <c r="C130" s="76"/>
      <c r="D130" s="76"/>
      <c r="E130" s="76"/>
      <c r="F130" s="76"/>
      <c r="G130" s="76"/>
      <c r="H130" s="228"/>
      <c r="I130" s="228"/>
      <c r="J130" s="227"/>
      <c r="K130" s="227"/>
      <c r="L130" s="227"/>
      <c r="M130" s="227"/>
      <c r="N130" s="7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10.7" customHeight="1">
      <c r="A131" s="226"/>
      <c r="B131" s="226"/>
      <c r="C131" s="227"/>
      <c r="D131" s="227"/>
      <c r="E131" s="227"/>
      <c r="F131" s="227"/>
      <c r="G131" s="7"/>
      <c r="H131" s="49"/>
      <c r="I131" s="226"/>
      <c r="J131" s="227"/>
      <c r="K131" s="227"/>
      <c r="L131" s="227"/>
      <c r="M131" s="227"/>
      <c r="N131" s="7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10.7" customHeight="1">
      <c r="A132" s="66"/>
      <c r="B132" s="228"/>
      <c r="C132" s="227"/>
      <c r="D132" s="227"/>
      <c r="E132" s="227"/>
      <c r="F132" s="227"/>
      <c r="G132" s="7"/>
      <c r="H132" s="264"/>
      <c r="I132" s="264"/>
      <c r="J132" s="65"/>
      <c r="K132" s="65"/>
      <c r="L132" s="65"/>
      <c r="M132" s="65"/>
      <c r="N132" s="67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10.7" customHeight="1">
      <c r="A133" s="226"/>
      <c r="B133" s="226"/>
      <c r="C133" s="227"/>
      <c r="D133" s="227"/>
      <c r="E133" s="227"/>
      <c r="F133" s="227"/>
      <c r="G133" s="7"/>
      <c r="H133" s="76"/>
      <c r="I133" s="76"/>
      <c r="J133" s="76"/>
      <c r="K133" s="76"/>
      <c r="L133" s="76"/>
      <c r="M133" s="76"/>
      <c r="N133" s="76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10.7" customHeight="1">
      <c r="A134" s="66"/>
      <c r="B134" s="226"/>
      <c r="C134" s="227"/>
      <c r="D134" s="227"/>
      <c r="E134" s="227"/>
      <c r="F134" s="227"/>
      <c r="G134" s="7"/>
      <c r="H134" s="49"/>
      <c r="I134" s="226"/>
      <c r="J134" s="227"/>
      <c r="K134" s="227"/>
      <c r="L134" s="227"/>
      <c r="M134" s="227"/>
      <c r="N134" s="7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10.7" customHeight="1">
      <c r="A135" s="226"/>
      <c r="B135" s="226"/>
      <c r="C135" s="227"/>
      <c r="D135" s="227"/>
      <c r="E135" s="227"/>
      <c r="F135" s="227"/>
      <c r="G135" s="7"/>
      <c r="H135" s="228"/>
      <c r="I135" s="226"/>
      <c r="J135" s="227"/>
      <c r="K135" s="227"/>
      <c r="L135" s="227"/>
      <c r="M135" s="227"/>
      <c r="N135" s="7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>
      <c r="A136" s="226"/>
      <c r="B136" s="226"/>
      <c r="C136" s="227"/>
      <c r="D136" s="227"/>
      <c r="E136" s="227"/>
      <c r="F136" s="227"/>
      <c r="G136" s="7"/>
    </row>
  </sheetData>
  <mergeCells count="111">
    <mergeCell ref="M3:M4"/>
    <mergeCell ref="N3:N4"/>
    <mergeCell ref="A12:B12"/>
    <mergeCell ref="A1:N1"/>
    <mergeCell ref="D2:J2"/>
    <mergeCell ref="L2:N2"/>
    <mergeCell ref="A3:A4"/>
    <mergeCell ref="C3:C4"/>
    <mergeCell ref="D3:D4"/>
    <mergeCell ref="E3:E4"/>
    <mergeCell ref="F3:F4"/>
    <mergeCell ref="G3:G4"/>
    <mergeCell ref="H3:H4"/>
    <mergeCell ref="A13:G13"/>
    <mergeCell ref="H13:I13"/>
    <mergeCell ref="H14:I14"/>
    <mergeCell ref="A16:A17"/>
    <mergeCell ref="B16:G16"/>
    <mergeCell ref="H18:I18"/>
    <mergeCell ref="J3:J4"/>
    <mergeCell ref="K3:K4"/>
    <mergeCell ref="L3:L4"/>
    <mergeCell ref="V29:AB29"/>
    <mergeCell ref="A30:G30"/>
    <mergeCell ref="O31:U31"/>
    <mergeCell ref="V31:AB31"/>
    <mergeCell ref="V34:AB34"/>
    <mergeCell ref="H35:I35"/>
    <mergeCell ref="H19:I19"/>
    <mergeCell ref="O22:U22"/>
    <mergeCell ref="H23:I23"/>
    <mergeCell ref="H24:I24"/>
    <mergeCell ref="H28:I28"/>
    <mergeCell ref="A29:B29"/>
    <mergeCell ref="H29:I29"/>
    <mergeCell ref="A50:G50"/>
    <mergeCell ref="V54:AB54"/>
    <mergeCell ref="O57:U57"/>
    <mergeCell ref="A60:B60"/>
    <mergeCell ref="L60:M60"/>
    <mergeCell ref="V60:AB60"/>
    <mergeCell ref="H36:I36"/>
    <mergeCell ref="V36:AB36"/>
    <mergeCell ref="H40:I40"/>
    <mergeCell ref="V40:AB40"/>
    <mergeCell ref="O41:U41"/>
    <mergeCell ref="A49:B49"/>
    <mergeCell ref="V49:AB49"/>
    <mergeCell ref="V68:AB68"/>
    <mergeCell ref="K69:M69"/>
    <mergeCell ref="A70:B70"/>
    <mergeCell ref="K70:M70"/>
    <mergeCell ref="A71:G71"/>
    <mergeCell ref="K73:L73"/>
    <mergeCell ref="A61:G61"/>
    <mergeCell ref="L61:M61"/>
    <mergeCell ref="O61:U61"/>
    <mergeCell ref="L62:M62"/>
    <mergeCell ref="J64:N64"/>
    <mergeCell ref="O68:U68"/>
    <mergeCell ref="K74:L74"/>
    <mergeCell ref="O74:U74"/>
    <mergeCell ref="K75:L75"/>
    <mergeCell ref="K76:L76"/>
    <mergeCell ref="K77:L77"/>
    <mergeCell ref="A80:B80"/>
    <mergeCell ref="K80:M81"/>
    <mergeCell ref="N80:N81"/>
    <mergeCell ref="A81:G81"/>
    <mergeCell ref="O81:U81"/>
    <mergeCell ref="V81:AB81"/>
    <mergeCell ref="O85:U85"/>
    <mergeCell ref="L88:N88"/>
    <mergeCell ref="L89:N89"/>
    <mergeCell ref="A90:B90"/>
    <mergeCell ref="H90:H91"/>
    <mergeCell ref="J90:J91"/>
    <mergeCell ref="K90:K91"/>
    <mergeCell ref="L90:L91"/>
    <mergeCell ref="M90:M91"/>
    <mergeCell ref="N90:N91"/>
    <mergeCell ref="A91:G91"/>
    <mergeCell ref="A100:B100"/>
    <mergeCell ref="H100:H101"/>
    <mergeCell ref="J100:J101"/>
    <mergeCell ref="K100:K101"/>
    <mergeCell ref="L100:L101"/>
    <mergeCell ref="M100:M101"/>
    <mergeCell ref="N100:N101"/>
    <mergeCell ref="A101:G101"/>
    <mergeCell ref="P123:T123"/>
    <mergeCell ref="H124:I124"/>
    <mergeCell ref="H127:I127"/>
    <mergeCell ref="A129:B129"/>
    <mergeCell ref="H132:I132"/>
    <mergeCell ref="N110:N111"/>
    <mergeCell ref="A111:G111"/>
    <mergeCell ref="A120:B120"/>
    <mergeCell ref="H121:I121"/>
    <mergeCell ref="A122:A123"/>
    <mergeCell ref="C122:C123"/>
    <mergeCell ref="D122:D123"/>
    <mergeCell ref="E122:E123"/>
    <mergeCell ref="F122:F123"/>
    <mergeCell ref="G122:G123"/>
    <mergeCell ref="A110:B110"/>
    <mergeCell ref="H110:H111"/>
    <mergeCell ref="J110:J111"/>
    <mergeCell ref="K110:K111"/>
    <mergeCell ref="L110:L111"/>
    <mergeCell ref="M110:M111"/>
  </mergeCells>
  <pageMargins left="0.7" right="0.7" top="0.75" bottom="0.75" header="0.3" footer="0.3"/>
  <pageSetup scale="57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02.09.2023</vt:lpstr>
      <vt:lpstr>01.10.23</vt:lpstr>
      <vt:lpstr>02.10.23</vt:lpstr>
      <vt:lpstr>03.10.23</vt:lpstr>
      <vt:lpstr>04.10.23</vt:lpstr>
      <vt:lpstr>05.10.23</vt:lpstr>
      <vt:lpstr>07.10.23</vt:lpstr>
      <vt:lpstr>08.10.23</vt:lpstr>
      <vt:lpstr>09.10.23</vt:lpstr>
      <vt:lpstr>10.10.23</vt:lpstr>
      <vt:lpstr>'01.10.23'!Print_Area</vt:lpstr>
      <vt:lpstr>'02.09.2023'!Print_Area</vt:lpstr>
      <vt:lpstr>'02.10.23'!Print_Area</vt:lpstr>
      <vt:lpstr>'03.10.23'!Print_Area</vt:lpstr>
      <vt:lpstr>'04.10.23'!Print_Area</vt:lpstr>
      <vt:lpstr>'05.10.23'!Print_Area</vt:lpstr>
      <vt:lpstr>'07.10.23'!Print_Area</vt:lpstr>
      <vt:lpstr>'08.10.23'!Print_Area</vt:lpstr>
      <vt:lpstr>'09.10.23'!Print_Area</vt:lpstr>
      <vt:lpstr>'10.10.23'!Print_Area</vt:lpstr>
    </vt:vector>
  </TitlesOfParts>
  <Company>Ananta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mamun</dc:creator>
  <cp:lastModifiedBy>USER</cp:lastModifiedBy>
  <cp:lastPrinted>2023-10-07T03:52:08Z</cp:lastPrinted>
  <dcterms:created xsi:type="dcterms:W3CDTF">2005-03-14T04:47:55Z</dcterms:created>
  <dcterms:modified xsi:type="dcterms:W3CDTF">2023-10-10T04:28:05Z</dcterms:modified>
</cp:coreProperties>
</file>